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asov-av\Desktop\"/>
    </mc:Choice>
  </mc:AlternateContent>
  <bookViews>
    <workbookView xWindow="480" yWindow="60" windowWidth="27795" windowHeight="12090"/>
  </bookViews>
  <sheets>
    <sheet name="Свод" sheetId="1" r:id="rId1"/>
  </sheets>
  <definedNames>
    <definedName name="_xlnm.Print_Area" localSheetId="0">Свод!$A$1:$N$95</definedName>
  </definedNames>
  <calcPr calcId="162913"/>
</workbook>
</file>

<file path=xl/calcChain.xml><?xml version="1.0" encoding="utf-8"?>
<calcChain xmlns="http://schemas.openxmlformats.org/spreadsheetml/2006/main">
  <c r="M95" i="1" l="1"/>
  <c r="N95" i="1" s="1"/>
  <c r="L95" i="1"/>
  <c r="K95" i="1"/>
  <c r="K86" i="1" s="1"/>
  <c r="N94" i="1"/>
  <c r="J94" i="1"/>
  <c r="H94" i="1"/>
  <c r="N93" i="1"/>
  <c r="J93" i="1"/>
  <c r="H93" i="1"/>
  <c r="N92" i="1"/>
  <c r="J92" i="1"/>
  <c r="H92" i="1"/>
  <c r="N91" i="1"/>
  <c r="J91" i="1"/>
  <c r="H91" i="1"/>
  <c r="N90" i="1"/>
  <c r="J90" i="1"/>
  <c r="H90" i="1"/>
  <c r="N89" i="1"/>
  <c r="J89" i="1"/>
  <c r="H89" i="1"/>
  <c r="N88" i="1"/>
  <c r="J88" i="1"/>
  <c r="H88" i="1"/>
  <c r="L86" i="1"/>
  <c r="N85" i="1"/>
  <c r="M85" i="1"/>
  <c r="L85" i="1"/>
  <c r="K85" i="1"/>
  <c r="K74" i="1" s="1"/>
  <c r="N84" i="1"/>
  <c r="J84" i="1"/>
  <c r="N83" i="1"/>
  <c r="H83" i="1"/>
  <c r="J83" i="1"/>
  <c r="N82" i="1"/>
  <c r="J82" i="1"/>
  <c r="H82" i="1"/>
  <c r="N81" i="1"/>
  <c r="H81" i="1"/>
  <c r="N80" i="1"/>
  <c r="J80" i="1"/>
  <c r="N79" i="1"/>
  <c r="J79" i="1"/>
  <c r="N78" i="1"/>
  <c r="H78" i="1"/>
  <c r="J78" i="1"/>
  <c r="N77" i="1"/>
  <c r="H77" i="1"/>
  <c r="N76" i="1"/>
  <c r="M74" i="1"/>
  <c r="L74" i="1"/>
  <c r="M73" i="1"/>
  <c r="L73" i="1"/>
  <c r="L64" i="1" s="1"/>
  <c r="K73" i="1"/>
  <c r="K64" i="1" s="1"/>
  <c r="N72" i="1"/>
  <c r="J72" i="1"/>
  <c r="H72" i="1"/>
  <c r="N71" i="1"/>
  <c r="J71" i="1"/>
  <c r="H71" i="1"/>
  <c r="N70" i="1"/>
  <c r="J70" i="1"/>
  <c r="H70" i="1"/>
  <c r="N69" i="1"/>
  <c r="J69" i="1"/>
  <c r="H69" i="1"/>
  <c r="N68" i="1"/>
  <c r="J68" i="1"/>
  <c r="H68" i="1"/>
  <c r="N67" i="1"/>
  <c r="J67" i="1"/>
  <c r="H67" i="1"/>
  <c r="N66" i="1"/>
  <c r="J66" i="1"/>
  <c r="H66" i="1"/>
  <c r="M64" i="1"/>
  <c r="M63" i="1"/>
  <c r="N63" i="1" s="1"/>
  <c r="L63" i="1"/>
  <c r="K63" i="1"/>
  <c r="N62" i="1"/>
  <c r="J62" i="1"/>
  <c r="H62" i="1"/>
  <c r="N61" i="1"/>
  <c r="J61" i="1"/>
  <c r="H61" i="1"/>
  <c r="N60" i="1"/>
  <c r="J60" i="1"/>
  <c r="H60" i="1"/>
  <c r="N59" i="1"/>
  <c r="J59" i="1"/>
  <c r="H59" i="1"/>
  <c r="N58" i="1"/>
  <c r="J58" i="1"/>
  <c r="H58" i="1"/>
  <c r="N57" i="1"/>
  <c r="J57" i="1"/>
  <c r="H57" i="1"/>
  <c r="N56" i="1"/>
  <c r="J56" i="1"/>
  <c r="H56" i="1"/>
  <c r="N55" i="1"/>
  <c r="J55" i="1"/>
  <c r="H55" i="1"/>
  <c r="N54" i="1"/>
  <c r="J54" i="1"/>
  <c r="H54" i="1"/>
  <c r="N53" i="1"/>
  <c r="J53" i="1"/>
  <c r="H53" i="1"/>
  <c r="N52" i="1"/>
  <c r="J52" i="1"/>
  <c r="H52" i="1"/>
  <c r="N51" i="1"/>
  <c r="J51" i="1"/>
  <c r="H51" i="1"/>
  <c r="N50" i="1"/>
  <c r="J50" i="1"/>
  <c r="H50" i="1"/>
  <c r="N49" i="1"/>
  <c r="J49" i="1"/>
  <c r="H49" i="1"/>
  <c r="N48" i="1"/>
  <c r="J48" i="1"/>
  <c r="H48" i="1"/>
  <c r="N47" i="1"/>
  <c r="J47" i="1"/>
  <c r="H47" i="1"/>
  <c r="M45" i="1"/>
  <c r="L45" i="1"/>
  <c r="K45" i="1"/>
  <c r="N44" i="1"/>
  <c r="J44" i="1"/>
  <c r="H44" i="1"/>
  <c r="N43" i="1"/>
  <c r="J43" i="1"/>
  <c r="H43" i="1"/>
  <c r="N42" i="1"/>
  <c r="J42" i="1"/>
  <c r="H42" i="1"/>
  <c r="N41" i="1"/>
  <c r="J41" i="1"/>
  <c r="H41" i="1"/>
  <c r="N40" i="1"/>
  <c r="J40" i="1"/>
  <c r="H40" i="1"/>
  <c r="N39" i="1"/>
  <c r="J39" i="1"/>
  <c r="H39" i="1"/>
  <c r="N38" i="1"/>
  <c r="J38" i="1"/>
  <c r="H38" i="1"/>
  <c r="M36" i="1"/>
  <c r="L36" i="1"/>
  <c r="K36" i="1"/>
  <c r="N35" i="1"/>
  <c r="J35" i="1"/>
  <c r="H35" i="1"/>
  <c r="N34" i="1"/>
  <c r="J34" i="1"/>
  <c r="H34" i="1"/>
  <c r="N33" i="1"/>
  <c r="J33" i="1"/>
  <c r="H33" i="1"/>
  <c r="N32" i="1"/>
  <c r="J32" i="1"/>
  <c r="H32" i="1"/>
  <c r="N31" i="1"/>
  <c r="J31" i="1"/>
  <c r="H31" i="1"/>
  <c r="N30" i="1"/>
  <c r="J30" i="1"/>
  <c r="H30" i="1"/>
  <c r="N29" i="1"/>
  <c r="J29" i="1"/>
  <c r="H29" i="1"/>
  <c r="N28" i="1"/>
  <c r="J28" i="1"/>
  <c r="H28" i="1"/>
  <c r="N27" i="1"/>
  <c r="J27" i="1"/>
  <c r="H27" i="1"/>
  <c r="N26" i="1"/>
  <c r="J26" i="1"/>
  <c r="H26" i="1"/>
  <c r="N24" i="1"/>
  <c r="M24" i="1"/>
  <c r="L24" i="1"/>
  <c r="K24" i="1"/>
  <c r="K8" i="1" s="1"/>
  <c r="N23" i="1"/>
  <c r="J23" i="1"/>
  <c r="H23" i="1"/>
  <c r="N22" i="1"/>
  <c r="J22" i="1"/>
  <c r="H22" i="1"/>
  <c r="N21" i="1"/>
  <c r="J21" i="1"/>
  <c r="H21" i="1"/>
  <c r="N20" i="1"/>
  <c r="J20" i="1"/>
  <c r="H20" i="1"/>
  <c r="N19" i="1"/>
  <c r="J19" i="1"/>
  <c r="H19" i="1"/>
  <c r="N18" i="1"/>
  <c r="J18" i="1"/>
  <c r="H18" i="1"/>
  <c r="N17" i="1"/>
  <c r="J17" i="1"/>
  <c r="H17" i="1"/>
  <c r="N16" i="1"/>
  <c r="J16" i="1"/>
  <c r="H16" i="1"/>
  <c r="N15" i="1"/>
  <c r="J15" i="1"/>
  <c r="H15" i="1"/>
  <c r="N14" i="1"/>
  <c r="G14" i="1"/>
  <c r="H14" i="1" s="1"/>
  <c r="F14" i="1"/>
  <c r="N13" i="1"/>
  <c r="J13" i="1"/>
  <c r="H13" i="1"/>
  <c r="N12" i="1"/>
  <c r="J12" i="1"/>
  <c r="H12" i="1"/>
  <c r="N11" i="1"/>
  <c r="J11" i="1"/>
  <c r="H11" i="1"/>
  <c r="N10" i="1"/>
  <c r="J10" i="1"/>
  <c r="H10" i="1"/>
  <c r="M8" i="1" l="1"/>
  <c r="N8" i="1" s="1"/>
  <c r="N45" i="1"/>
  <c r="N64" i="1"/>
  <c r="J76" i="1"/>
  <c r="H79" i="1"/>
  <c r="N74" i="1"/>
  <c r="J81" i="1"/>
  <c r="M86" i="1"/>
  <c r="N86" i="1" s="1"/>
  <c r="L8" i="1"/>
  <c r="J14" i="1"/>
  <c r="J77" i="1"/>
  <c r="N36" i="1"/>
  <c r="H76" i="1"/>
  <c r="H80" i="1"/>
  <c r="H84" i="1"/>
  <c r="N73" i="1"/>
</calcChain>
</file>

<file path=xl/comments1.xml><?xml version="1.0" encoding="utf-8"?>
<comments xmlns="http://schemas.openxmlformats.org/spreadsheetml/2006/main">
  <authors>
    <author>Автор</author>
  </authors>
  <commentList>
    <comment ref="K24" authorId="0" shapeId="0">
      <text>
        <r>
          <rPr>
            <b/>
            <sz val="9"/>
            <color indexed="81"/>
            <rFont val="Tahoma"/>
            <family val="2"/>
            <charset val="204"/>
          </rPr>
          <t>401 093 800,00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24" authorId="0" shapeId="0">
      <text>
        <r>
          <rPr>
            <b/>
            <sz val="9"/>
            <color indexed="81"/>
            <rFont val="Tahoma"/>
            <family val="2"/>
            <charset val="204"/>
          </rPr>
          <t>445 919 594,83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304 685 600,00</t>
        </r>
      </text>
    </comment>
    <comment ref="L36" authorId="0" shapeId="0">
      <text>
        <r>
          <rPr>
            <b/>
            <sz val="9"/>
            <color indexed="81"/>
            <rFont val="Tahoma"/>
            <family val="2"/>
            <charset val="204"/>
          </rPr>
          <t>326 518 541,60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5" authorId="0" shapeId="0">
      <text>
        <r>
          <rPr>
            <b/>
            <sz val="9"/>
            <color indexed="81"/>
            <rFont val="Tahoma"/>
            <family val="2"/>
            <charset val="204"/>
          </rPr>
          <t>93 529 100,00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45" authorId="0" shapeId="0">
      <text>
        <r>
          <rPr>
            <b/>
            <sz val="9"/>
            <color indexed="81"/>
            <rFont val="Tahoma"/>
            <family val="2"/>
            <charset val="204"/>
          </rPr>
          <t>102 180 700,00</t>
        </r>
      </text>
    </comment>
    <comment ref="K63" authorId="0" shapeId="0">
      <text>
        <r>
          <rPr>
            <b/>
            <sz val="9"/>
            <color indexed="81"/>
            <rFont val="Tahoma"/>
            <family val="2"/>
            <charset val="204"/>
          </rPr>
          <t>147 816 600,00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63" authorId="0" shapeId="0">
      <text>
        <r>
          <rPr>
            <b/>
            <sz val="9"/>
            <color indexed="81"/>
            <rFont val="Tahoma"/>
            <family val="2"/>
            <charset val="204"/>
          </rPr>
          <t>157 881 764,70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73" authorId="0" shapeId="0">
      <text>
        <r>
          <rPr>
            <b/>
            <sz val="9"/>
            <color indexed="81"/>
            <rFont val="Tahoma"/>
            <family val="2"/>
            <charset val="204"/>
          </rPr>
          <t>654 928 800,00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73" authorId="0" shapeId="0">
      <text>
        <r>
          <rPr>
            <b/>
            <sz val="9"/>
            <color indexed="81"/>
            <rFont val="Tahoma"/>
            <family val="2"/>
            <charset val="204"/>
          </rPr>
          <t>730 997 945,41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8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25 958 500,00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85" authorId="0" shapeId="0">
      <text>
        <r>
          <rPr>
            <b/>
            <sz val="9"/>
            <color indexed="81"/>
            <rFont val="Tahoma"/>
            <family val="2"/>
            <charset val="204"/>
          </rPr>
          <t>26 374 100,00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95" authorId="0" shapeId="0">
      <text>
        <r>
          <rPr>
            <b/>
            <sz val="9"/>
            <color indexed="81"/>
            <rFont val="Tahoma"/>
            <family val="2"/>
            <charset val="204"/>
          </rPr>
          <t>13 580 000,00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95" authorId="0" shapeId="0">
      <text>
        <r>
          <rPr>
            <b/>
            <sz val="9"/>
            <color indexed="81"/>
            <rFont val="Tahoma"/>
            <family val="2"/>
            <charset val="204"/>
          </rPr>
          <t>14 405 752,60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<sst xmlns="http://schemas.openxmlformats.org/spreadsheetml/2006/main" count="231" uniqueCount="110">
  <si>
    <t>Отчет о выполнении сводных показателей государственных заданий на оказание государственных услуг (работ)</t>
  </si>
  <si>
    <t>государственными учреждениями Республики Марий Эл по государственной программе "Развитие образования" на 2013 - 2025 годы</t>
  </si>
  <si>
    <t>Наименование услуги 
(работы) в соответствии 
с государственным заданием</t>
  </si>
  <si>
    <t>Наименование 
показателя</t>
  </si>
  <si>
    <t>Форма 
обучения</t>
  </si>
  <si>
    <t>Cпециальные условия получения образования</t>
  </si>
  <si>
    <r>
      <rPr>
        <b/>
        <sz val="8"/>
        <rFont val="Arial"/>
        <family val="2"/>
        <charset val="204"/>
      </rPr>
      <t>Значение</t>
    </r>
    <r>
      <rPr>
        <sz val="8"/>
        <rFont val="Arial"/>
        <family val="2"/>
        <charset val="204"/>
      </rPr>
      <t xml:space="preserve"> показателя </t>
    </r>
    <r>
      <rPr>
        <b/>
        <sz val="8"/>
        <rFont val="Arial"/>
        <family val="2"/>
        <charset val="204"/>
      </rPr>
      <t>объема</t>
    </r>
    <r>
      <rPr>
        <sz val="8"/>
        <rFont val="Arial"/>
        <family val="2"/>
        <charset val="204"/>
      </rPr>
      <t xml:space="preserve"> 
государственной </t>
    </r>
    <r>
      <rPr>
        <b/>
        <sz val="8"/>
        <rFont val="Arial"/>
        <family val="2"/>
        <charset val="204"/>
      </rPr>
      <t>услуги</t>
    </r>
    <r>
      <rPr>
        <sz val="8"/>
        <rFont val="Arial"/>
        <family val="2"/>
        <charset val="204"/>
      </rPr>
      <t xml:space="preserve"> (работы) на 2022 год</t>
    </r>
  </si>
  <si>
    <r>
      <rPr>
        <b/>
        <sz val="8"/>
        <rFont val="Arial"/>
        <family val="2"/>
        <charset val="204"/>
      </rPr>
      <t>Расходы</t>
    </r>
    <r>
      <rPr>
        <sz val="8"/>
        <rFont val="Arial"/>
        <family val="2"/>
        <charset val="204"/>
      </rPr>
      <t xml:space="preserve"> республиканского бюджета Республики Марий Эл 
</t>
    </r>
    <r>
      <rPr>
        <b/>
        <sz val="8"/>
        <rFont val="Arial"/>
        <family val="2"/>
        <charset val="204"/>
      </rPr>
      <t>на оказание</t>
    </r>
    <r>
      <rPr>
        <sz val="8"/>
        <rFont val="Arial"/>
        <family val="2"/>
        <charset val="204"/>
      </rPr>
      <t xml:space="preserve"> государственной </t>
    </r>
    <r>
      <rPr>
        <b/>
        <sz val="8"/>
        <rFont val="Arial"/>
        <family val="2"/>
        <charset val="204"/>
      </rPr>
      <t>услуги</t>
    </r>
    <r>
      <rPr>
        <sz val="8"/>
        <rFont val="Arial"/>
        <family val="2"/>
        <charset val="204"/>
      </rPr>
      <t xml:space="preserve"> (работы), рублей</t>
    </r>
  </si>
  <si>
    <t xml:space="preserve">Факт </t>
  </si>
  <si>
    <t>% выпол-нения</t>
  </si>
  <si>
    <t>допустимое отклонение, 
в %</t>
  </si>
  <si>
    <t>% выпол-
нения
c учетом 
допустимого
отклонения</t>
  </si>
  <si>
    <t>% испол-нения</t>
  </si>
  <si>
    <t>5а</t>
  </si>
  <si>
    <t>7=6/5а</t>
  </si>
  <si>
    <t>7а</t>
  </si>
  <si>
    <t>7б</t>
  </si>
  <si>
    <t>11=10/9</t>
  </si>
  <si>
    <r>
      <rPr>
        <b/>
        <sz val="8.5"/>
        <color theme="1"/>
        <rFont val="Arial"/>
        <family val="2"/>
        <charset val="204"/>
      </rPr>
      <t>Подпрограмма 1</t>
    </r>
    <r>
      <rPr>
        <sz val="8.5"/>
        <color theme="1"/>
        <rFont val="Arial"/>
        <family val="2"/>
        <charset val="204"/>
      </rPr>
      <t xml:space="preserve">. «Государственное обеспечение функционирования системы образования».
</t>
    </r>
    <r>
      <rPr>
        <b/>
        <sz val="8.5"/>
        <color theme="1"/>
        <rFont val="Arial"/>
        <family val="2"/>
        <charset val="204"/>
      </rPr>
      <t>Основное мероприятие 1.1.</t>
    </r>
    <r>
      <rPr>
        <sz val="8.5"/>
        <color theme="1"/>
        <rFont val="Arial"/>
        <family val="2"/>
        <charset val="204"/>
      </rPr>
      <t>.«Обеспечение деятельности государственных общеобразовательных организаций, образовательных
организаций для детей-сирот и детей, оставшихся без попечения родителей, организаций дополнительного образования детей».</t>
    </r>
  </si>
  <si>
    <t xml:space="preserve"> Государственные общеобразовательные организации (12)</t>
  </si>
  <si>
    <r>
      <rPr>
        <b/>
        <sz val="8.5"/>
        <color theme="1"/>
        <rFont val="Arial"/>
        <family val="2"/>
        <charset val="204"/>
      </rPr>
      <t>1.</t>
    </r>
    <r>
      <rPr>
        <sz val="8.5"/>
        <color theme="1"/>
        <rFont val="Arial"/>
        <family val="2"/>
        <charset val="204"/>
      </rPr>
      <t xml:space="preserve">  Реализация основных общеобразовательных программ  </t>
    </r>
    <r>
      <rPr>
        <u/>
        <sz val="8.5"/>
        <color theme="1"/>
        <rFont val="Arial"/>
        <family val="2"/>
        <charset val="204"/>
      </rPr>
      <t>дошкольного образования</t>
    </r>
  </si>
  <si>
    <t>человек</t>
  </si>
  <si>
    <t>очная</t>
  </si>
  <si>
    <r>
      <rPr>
        <b/>
        <sz val="8.5"/>
        <color theme="1"/>
        <rFont val="Arial"/>
        <family val="2"/>
        <charset val="204"/>
      </rPr>
      <t>2.</t>
    </r>
    <r>
      <rPr>
        <sz val="8.5"/>
        <color theme="1"/>
        <rFont val="Arial"/>
        <family val="2"/>
        <charset val="204"/>
      </rPr>
      <t xml:space="preserve"> Реализация основных общеобразовательных программ 
</t>
    </r>
    <r>
      <rPr>
        <u/>
        <sz val="8.5"/>
        <color theme="1"/>
        <rFont val="Arial"/>
        <family val="2"/>
        <charset val="204"/>
      </rPr>
      <t>начального общего образования</t>
    </r>
  </si>
  <si>
    <t>адаптированная образовательная программа</t>
  </si>
  <si>
    <r>
      <rPr>
        <b/>
        <sz val="8.5"/>
        <color theme="1"/>
        <rFont val="Arial"/>
        <family val="2"/>
        <charset val="204"/>
      </rPr>
      <t xml:space="preserve">3. </t>
    </r>
    <r>
      <rPr>
        <sz val="8.5"/>
        <color theme="1"/>
        <rFont val="Arial"/>
        <family val="2"/>
        <charset val="204"/>
      </rPr>
      <t xml:space="preserve">Реализация основных общеобразовательных программ 
</t>
    </r>
    <r>
      <rPr>
        <u/>
        <sz val="8.5"/>
        <color theme="1"/>
        <rFont val="Arial"/>
        <family val="2"/>
        <charset val="204"/>
      </rPr>
      <t>основного общего образования</t>
    </r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</si>
  <si>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</si>
  <si>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очно-заочная 
с применением дистанционных образовательных технологий и электронного обучения</t>
  </si>
  <si>
    <r>
      <rPr>
        <b/>
        <sz val="8.5"/>
        <color theme="1"/>
        <rFont val="Arial"/>
        <family val="2"/>
        <charset val="204"/>
      </rPr>
      <t xml:space="preserve">4. </t>
    </r>
    <r>
      <rPr>
        <sz val="8.5"/>
        <color theme="1"/>
        <rFont val="Arial"/>
        <family val="2"/>
        <charset val="204"/>
      </rPr>
      <t xml:space="preserve">Реализация основных общеобразовательных программ 
</t>
    </r>
    <r>
      <rPr>
        <u/>
        <sz val="8.5"/>
        <color theme="1"/>
        <rFont val="Arial"/>
        <family val="2"/>
        <charset val="204"/>
      </rPr>
      <t>среднего общего образования</t>
    </r>
  </si>
  <si>
    <r>
      <rPr>
        <b/>
        <sz val="8.5"/>
        <color theme="1"/>
        <rFont val="Arial"/>
        <family val="2"/>
        <charset val="204"/>
      </rPr>
      <t xml:space="preserve">5. </t>
    </r>
    <r>
      <rPr>
        <sz val="8.5"/>
        <color theme="1"/>
        <rFont val="Arial"/>
        <family val="2"/>
        <charset val="204"/>
      </rPr>
      <t xml:space="preserve">Реализация </t>
    </r>
    <r>
      <rPr>
        <u/>
        <sz val="8.5"/>
        <color theme="1"/>
        <rFont val="Arial"/>
        <family val="2"/>
        <charset val="204"/>
      </rPr>
      <t xml:space="preserve">дополнительных </t>
    </r>
    <r>
      <rPr>
        <sz val="8.5"/>
        <color theme="1"/>
        <rFont val="Arial"/>
        <family val="2"/>
        <charset val="204"/>
      </rPr>
      <t xml:space="preserve">общеразвивающих программ </t>
    </r>
  </si>
  <si>
    <t>человеко-час</t>
  </si>
  <si>
    <r>
      <rPr>
        <b/>
        <sz val="8.5"/>
        <color theme="1"/>
        <rFont val="Arial"/>
        <family val="2"/>
        <charset val="204"/>
      </rPr>
      <t xml:space="preserve">6. </t>
    </r>
    <r>
      <rPr>
        <sz val="8.5"/>
        <color theme="1"/>
        <rFont val="Arial"/>
        <family val="2"/>
        <charset val="204"/>
      </rPr>
      <t>Содержание детей</t>
    </r>
  </si>
  <si>
    <r>
      <rPr>
        <b/>
        <sz val="8.5"/>
        <color theme="1"/>
        <rFont val="Arial"/>
        <family val="2"/>
        <charset val="204"/>
      </rPr>
      <t>7.</t>
    </r>
    <r>
      <rPr>
        <sz val="8.5"/>
        <color theme="1"/>
        <rFont val="Arial"/>
        <family val="2"/>
        <charset val="204"/>
      </rPr>
      <t xml:space="preserve"> Предоставление питания</t>
    </r>
  </si>
  <si>
    <r>
      <rPr>
        <b/>
        <sz val="8.5"/>
        <color theme="1"/>
        <rFont val="Arial"/>
        <family val="2"/>
        <charset val="204"/>
      </rPr>
      <t>8.</t>
    </r>
    <r>
      <rPr>
        <sz val="8.5"/>
        <color theme="1"/>
        <rFont val="Arial"/>
        <family val="2"/>
        <charset val="204"/>
      </rPr>
      <t xml:space="preserve"> Коррекционно-развивающая, компенсирующая и </t>
    </r>
    <r>
      <rPr>
        <u/>
        <sz val="8.5"/>
        <color theme="1"/>
        <rFont val="Arial"/>
        <family val="2"/>
        <charset val="204"/>
      </rPr>
      <t>логопедическая 
помощь</t>
    </r>
    <r>
      <rPr>
        <sz val="8.5"/>
        <color theme="1"/>
        <rFont val="Arial"/>
        <family val="2"/>
        <charset val="204"/>
      </rPr>
      <t xml:space="preserve"> обучающимся</t>
    </r>
  </si>
  <si>
    <r>
      <rPr>
        <b/>
        <sz val="8.5"/>
        <color theme="1"/>
        <rFont val="Arial"/>
        <family val="2"/>
        <charset val="204"/>
      </rPr>
      <t>9</t>
    </r>
    <r>
      <rPr>
        <sz val="8.5"/>
        <color theme="1"/>
        <rFont val="Arial"/>
        <family val="2"/>
        <charset val="204"/>
      </rPr>
      <t xml:space="preserve">. </t>
    </r>
    <r>
      <rPr>
        <u/>
        <sz val="8.5"/>
        <color theme="1"/>
        <rFont val="Arial"/>
        <family val="2"/>
        <charset val="204"/>
      </rPr>
      <t>Психолого-педагогическое 
консультирование</t>
    </r>
    <r>
      <rPr>
        <sz val="8.5"/>
        <color theme="1"/>
        <rFont val="Arial"/>
        <family val="2"/>
        <charset val="204"/>
      </rPr>
      <t xml:space="preserve">  обучающихся, 
их родителей (законных представителей) 
и педагогических работников</t>
    </r>
  </si>
  <si>
    <t>Итого по государственным общеобразовательным организациям:</t>
  </si>
  <si>
    <t>Государственные общеобразовательные организации, осуществляющиим образовательную деятельность по адаптированным образовательным программам (9)</t>
  </si>
  <si>
    <r>
      <rPr>
        <b/>
        <sz val="8.5"/>
        <color theme="1"/>
        <rFont val="Arial"/>
        <family val="2"/>
        <charset val="204"/>
      </rPr>
      <t xml:space="preserve">2. </t>
    </r>
    <r>
      <rPr>
        <sz val="8.5"/>
        <color theme="1"/>
        <rFont val="Arial"/>
        <family val="2"/>
        <charset val="204"/>
      </rPr>
      <t>Присмотр и уход</t>
    </r>
  </si>
  <si>
    <r>
      <rPr>
        <b/>
        <sz val="8.5"/>
        <color theme="1"/>
        <rFont val="Arial"/>
        <family val="2"/>
        <charset val="204"/>
      </rPr>
      <t>3.</t>
    </r>
    <r>
      <rPr>
        <sz val="8.5"/>
        <color theme="1"/>
        <rFont val="Arial"/>
        <family val="2"/>
        <charset val="204"/>
      </rPr>
      <t xml:space="preserve"> Реализация основных общеобразовательных программ 
</t>
    </r>
    <r>
      <rPr>
        <u/>
        <sz val="8.5"/>
        <color theme="1"/>
        <rFont val="Arial"/>
        <family val="2"/>
        <charset val="204"/>
      </rPr>
      <t>начального общего образования</t>
    </r>
  </si>
  <si>
    <r>
      <rPr>
        <b/>
        <sz val="8.5"/>
        <color theme="1"/>
        <rFont val="Arial"/>
        <family val="2"/>
        <charset val="204"/>
      </rPr>
      <t xml:space="preserve">4. </t>
    </r>
    <r>
      <rPr>
        <sz val="8.5"/>
        <color theme="1"/>
        <rFont val="Arial"/>
        <family val="2"/>
        <charset val="204"/>
      </rPr>
      <t xml:space="preserve">Реализация основных общеобразовательных программ 
</t>
    </r>
    <r>
      <rPr>
        <u/>
        <sz val="8.5"/>
        <color theme="1"/>
        <rFont val="Arial"/>
        <family val="2"/>
        <charset val="204"/>
      </rPr>
      <t>основного общего образования</t>
    </r>
  </si>
  <si>
    <r>
      <rPr>
        <b/>
        <sz val="8.5"/>
        <color theme="1"/>
        <rFont val="Arial"/>
        <family val="2"/>
        <charset val="204"/>
      </rPr>
      <t>10.</t>
    </r>
    <r>
      <rPr>
        <sz val="8.5"/>
        <color theme="1"/>
        <rFont val="Arial"/>
        <family val="2"/>
        <charset val="204"/>
      </rPr>
      <t xml:space="preserve"> Психолого-медико-педагогическое обследование детей</t>
    </r>
  </si>
  <si>
    <t>Итого по государственным общеобразовательным организациям,  
осуществляющиим образовательную деятельность по адаптированным образовательным программам:</t>
  </si>
  <si>
    <t>Государственные организации дополнительного образования (5)</t>
  </si>
  <si>
    <r>
      <rPr>
        <b/>
        <sz val="8.5"/>
        <color theme="1"/>
        <rFont val="Arial"/>
        <family val="2"/>
        <charset val="204"/>
      </rPr>
      <t xml:space="preserve">1. </t>
    </r>
    <r>
      <rPr>
        <sz val="8.5"/>
        <color theme="1"/>
        <rFont val="Arial"/>
        <family val="2"/>
        <charset val="204"/>
      </rPr>
      <t xml:space="preserve">Реализация </t>
    </r>
    <r>
      <rPr>
        <u/>
        <sz val="8.5"/>
        <color theme="1"/>
        <rFont val="Arial"/>
        <family val="2"/>
        <charset val="204"/>
      </rPr>
      <t xml:space="preserve">дополнительных </t>
    </r>
    <r>
      <rPr>
        <sz val="8.5"/>
        <color theme="1"/>
        <rFont val="Arial"/>
        <family val="2"/>
        <charset val="204"/>
      </rPr>
      <t xml:space="preserve">общеразвивающих программ </t>
    </r>
  </si>
  <si>
    <t>очная 
с применением сетевой формы реализации 
и дистанционных образовательных технологий</t>
  </si>
  <si>
    <t>обучающиеся 
с ограниченными возможностями 
здоровья (ОВЗ)</t>
  </si>
  <si>
    <r>
      <rPr>
        <b/>
        <sz val="8.5"/>
        <color theme="1"/>
        <rFont val="Arial"/>
        <family val="2"/>
        <charset val="204"/>
      </rPr>
      <t>2.</t>
    </r>
    <r>
      <rPr>
        <sz val="8.5"/>
        <color theme="1"/>
        <rFont val="Arial"/>
        <family val="2"/>
        <charset val="204"/>
      </rPr>
      <t xml:space="preserve"> Реализация дополнительных предпрофессиональных программ в области физической культуры и спорта</t>
    </r>
  </si>
  <si>
    <r>
      <rPr>
        <b/>
        <sz val="8.5"/>
        <color theme="1"/>
        <rFont val="Arial"/>
        <family val="2"/>
        <charset val="204"/>
      </rPr>
      <t>3.</t>
    </r>
    <r>
      <rPr>
        <sz val="8.5"/>
        <color theme="1"/>
        <rFont val="Arial"/>
        <family val="2"/>
        <charset val="204"/>
      </rPr>
      <t xml:space="preserve"> Спортивная подготовка по Олимпийским видам спорта: Баскетбол</t>
    </r>
  </si>
  <si>
    <r>
      <rPr>
        <b/>
        <sz val="8.5"/>
        <color theme="1"/>
        <rFont val="Arial"/>
        <family val="2"/>
        <charset val="204"/>
      </rPr>
      <t>4.</t>
    </r>
    <r>
      <rPr>
        <sz val="8.5"/>
        <color theme="1"/>
        <rFont val="Arial"/>
        <family val="2"/>
        <charset val="204"/>
      </rPr>
      <t xml:space="preserve"> Методическое обеспечение образовательной деятельности</t>
    </r>
  </si>
  <si>
    <t>количество мероприятий</t>
  </si>
  <si>
    <t>количество разработанных документов</t>
  </si>
  <si>
    <t>Итого по государственным организации дополнительного образования:</t>
  </si>
  <si>
    <t xml:space="preserve"> Государственные организации для детей-сирот и детей, оставшихся без попечения родителей и центр социальной помощи (4)</t>
  </si>
  <si>
    <r>
      <rPr>
        <b/>
        <sz val="8.5"/>
        <color theme="1"/>
        <rFont val="Arial"/>
        <family val="2"/>
        <charset val="204"/>
      </rPr>
      <t xml:space="preserve">1. </t>
    </r>
    <r>
      <rPr>
        <sz val="8.5"/>
        <color theme="1"/>
        <rFont val="Arial"/>
        <family val="2"/>
        <charset val="204"/>
      </rPr>
      <t>Реализация основных общеобразовательных программ дошкольного образования</t>
    </r>
  </si>
  <si>
    <r>
      <rPr>
        <b/>
        <sz val="8.5"/>
        <color theme="1"/>
        <rFont val="Arial"/>
        <family val="2"/>
        <charset val="204"/>
      </rPr>
      <t>2.</t>
    </r>
    <r>
      <rPr>
        <sz val="8.5"/>
        <color theme="1"/>
        <rFont val="Arial"/>
        <family val="2"/>
        <charset val="204"/>
      </rPr>
      <t xml:space="preserve"> Присмотр и уход</t>
    </r>
  </si>
  <si>
    <r>
      <rPr>
        <b/>
        <sz val="8.5"/>
        <color theme="1"/>
        <rFont val="Arial"/>
        <family val="2"/>
        <charset val="204"/>
      </rPr>
      <t xml:space="preserve">3. </t>
    </r>
    <r>
      <rPr>
        <sz val="8.5"/>
        <color theme="1"/>
        <rFont val="Arial"/>
        <family val="2"/>
        <charset val="204"/>
      </rPr>
      <t xml:space="preserve">Реализация </t>
    </r>
    <r>
      <rPr>
        <u/>
        <sz val="8.5"/>
        <color theme="1"/>
        <rFont val="Arial"/>
        <family val="2"/>
        <charset val="204"/>
      </rPr>
      <t xml:space="preserve">дополнительных </t>
    </r>
    <r>
      <rPr>
        <sz val="8.5"/>
        <color theme="1"/>
        <rFont val="Arial"/>
        <family val="2"/>
        <charset val="204"/>
      </rPr>
      <t xml:space="preserve">общеразвивающих программ </t>
    </r>
  </si>
  <si>
    <r>
      <rPr>
        <b/>
        <sz val="8.5"/>
        <color theme="1"/>
        <rFont val="Arial"/>
        <family val="2"/>
        <charset val="204"/>
      </rPr>
      <t>4.</t>
    </r>
    <r>
      <rPr>
        <sz val="8.5"/>
        <color theme="1"/>
        <rFont val="Arial"/>
        <family val="2"/>
        <charset val="204"/>
      </rPr>
      <t xml:space="preserve"> Коррекционно-развивающая, компенсирующая и </t>
    </r>
    <r>
      <rPr>
        <u/>
        <sz val="8.5"/>
        <color theme="1"/>
        <rFont val="Arial"/>
        <family val="2"/>
        <charset val="204"/>
      </rPr>
      <t>логопедическая 
помощь</t>
    </r>
    <r>
      <rPr>
        <sz val="8.5"/>
        <color theme="1"/>
        <rFont val="Arial"/>
        <family val="2"/>
        <charset val="204"/>
      </rPr>
      <t xml:space="preserve"> обучающимся</t>
    </r>
  </si>
  <si>
    <r>
      <rPr>
        <b/>
        <sz val="8.5"/>
        <color theme="1"/>
        <rFont val="Arial"/>
        <family val="2"/>
        <charset val="204"/>
      </rPr>
      <t>5</t>
    </r>
    <r>
      <rPr>
        <sz val="8.5"/>
        <color theme="1"/>
        <rFont val="Arial"/>
        <family val="2"/>
        <charset val="204"/>
      </rPr>
      <t xml:space="preserve">. </t>
    </r>
    <r>
      <rPr>
        <u/>
        <sz val="8.5"/>
        <color theme="1"/>
        <rFont val="Arial"/>
        <family val="2"/>
        <charset val="204"/>
      </rPr>
      <t>Психолого-педагогическое 
консультирование</t>
    </r>
    <r>
      <rPr>
        <sz val="8.5"/>
        <color theme="1"/>
        <rFont val="Arial"/>
        <family val="2"/>
        <charset val="204"/>
      </rPr>
      <t xml:space="preserve">  обучающихся, 
их родителей (законных представителей) 
и педагогических работников</t>
    </r>
  </si>
  <si>
    <r>
      <rPr>
        <b/>
        <sz val="8.5"/>
        <color theme="1"/>
        <rFont val="Arial"/>
        <family val="2"/>
        <charset val="204"/>
      </rPr>
      <t>6.</t>
    </r>
    <r>
      <rPr>
        <sz val="8.5"/>
        <color theme="1"/>
        <rFont val="Arial"/>
        <family val="2"/>
        <charset val="204"/>
      </rPr>
      <t xml:space="preserve"> </t>
    </r>
    <r>
      <rPr>
        <u/>
        <sz val="8.5"/>
        <color theme="1"/>
        <rFont val="Arial"/>
        <family val="2"/>
        <charset val="204"/>
      </rPr>
      <t>Защита прав</t>
    </r>
    <r>
      <rPr>
        <sz val="8.5"/>
        <color theme="1"/>
        <rFont val="Arial"/>
        <family val="2"/>
        <charset val="204"/>
      </rPr>
      <t xml:space="preserve"> и законных интересов 
детей-сирот и детей, оставшихся без попечения родителей</t>
    </r>
  </si>
  <si>
    <r>
      <rPr>
        <b/>
        <sz val="8.5"/>
        <color theme="1"/>
        <rFont val="Arial"/>
        <family val="2"/>
        <charset val="204"/>
      </rPr>
      <t xml:space="preserve">7. </t>
    </r>
    <r>
      <rPr>
        <u/>
        <sz val="8.5"/>
        <color theme="1"/>
        <rFont val="Arial"/>
        <family val="2"/>
        <charset val="204"/>
      </rPr>
      <t>Содержание</t>
    </r>
    <r>
      <rPr>
        <sz val="8.5"/>
        <color theme="1"/>
        <rFont val="Arial"/>
        <family val="2"/>
        <charset val="204"/>
      </rPr>
      <t xml:space="preserve"> и воспитание </t>
    </r>
    <r>
      <rPr>
        <u/>
        <sz val="8.5"/>
        <color theme="1"/>
        <rFont val="Arial"/>
        <family val="2"/>
        <charset val="204"/>
      </rPr>
      <t>детей-сирот</t>
    </r>
    <r>
      <rPr>
        <sz val="8.5"/>
        <color theme="1"/>
        <rFont val="Arial"/>
        <family val="2"/>
        <charset val="204"/>
      </rPr>
      <t xml:space="preserve"> 
и детей, оставшихся без попечения родителей, детей, находящихся в трудной жизненной ситуации</t>
    </r>
  </si>
  <si>
    <r>
      <rPr>
        <b/>
        <sz val="8.5"/>
        <color theme="1"/>
        <rFont val="Arial"/>
        <family val="2"/>
        <charset val="204"/>
      </rPr>
      <t>8.</t>
    </r>
    <r>
      <rPr>
        <sz val="8.5"/>
        <color theme="1"/>
        <rFont val="Arial"/>
        <family val="2"/>
        <charset val="204"/>
      </rPr>
      <t xml:space="preserve"> </t>
    </r>
    <r>
      <rPr>
        <u/>
        <sz val="8.5"/>
        <color theme="1"/>
        <rFont val="Arial"/>
        <family val="2"/>
        <charset val="204"/>
      </rPr>
      <t>Содержание</t>
    </r>
    <r>
      <rPr>
        <sz val="8.5"/>
        <color theme="1"/>
        <rFont val="Arial"/>
        <family val="2"/>
        <charset val="204"/>
      </rPr>
      <t xml:space="preserve"> лиц из числа </t>
    </r>
    <r>
      <rPr>
        <u/>
        <sz val="8.5"/>
        <color theme="1"/>
        <rFont val="Arial"/>
        <family val="2"/>
        <charset val="204"/>
      </rPr>
      <t>детей-сирот</t>
    </r>
    <r>
      <rPr>
        <sz val="8.5"/>
        <color theme="1"/>
        <rFont val="Arial"/>
        <family val="2"/>
        <charset val="204"/>
      </rPr>
      <t xml:space="preserve"> 
и детей, оставшихся без попечения родителей, завершивших пребывание 
в организации для детей-сирот, 
но не старше </t>
    </r>
    <r>
      <rPr>
        <u/>
        <sz val="8.5"/>
        <color theme="1"/>
        <rFont val="Arial"/>
        <family val="2"/>
        <charset val="204"/>
      </rPr>
      <t>23 лет</t>
    </r>
  </si>
  <si>
    <r>
      <rPr>
        <b/>
        <sz val="8.5"/>
        <color theme="1"/>
        <rFont val="Arial"/>
        <family val="2"/>
        <charset val="204"/>
      </rPr>
      <t>9.</t>
    </r>
    <r>
      <rPr>
        <sz val="8.5"/>
        <color theme="1"/>
        <rFont val="Arial"/>
        <family val="2"/>
        <charset val="204"/>
      </rPr>
      <t xml:space="preserve"> Психолого-медико-педагогическая </t>
    </r>
    <r>
      <rPr>
        <u/>
        <sz val="8.5"/>
        <color theme="1"/>
        <rFont val="Arial"/>
        <family val="2"/>
        <charset val="204"/>
      </rPr>
      <t>реабилитация</t>
    </r>
    <r>
      <rPr>
        <sz val="8.5"/>
        <color theme="1"/>
        <rFont val="Arial"/>
        <family val="2"/>
        <charset val="204"/>
      </rPr>
      <t xml:space="preserve"> детей</t>
    </r>
  </si>
  <si>
    <r>
      <rPr>
        <b/>
        <sz val="8.5"/>
        <color theme="1"/>
        <rFont val="Arial"/>
        <family val="2"/>
        <charset val="204"/>
      </rPr>
      <t>11.</t>
    </r>
    <r>
      <rPr>
        <sz val="8.5"/>
        <color theme="1"/>
        <rFont val="Arial"/>
        <family val="2"/>
        <charset val="204"/>
      </rPr>
      <t xml:space="preserve"> Оказание </t>
    </r>
    <r>
      <rPr>
        <u/>
        <sz val="8.5"/>
        <color theme="1"/>
        <rFont val="Arial"/>
        <family val="2"/>
        <charset val="204"/>
      </rPr>
      <t>консультативной,</t>
    </r>
    <r>
      <rPr>
        <sz val="8.5"/>
        <color theme="1"/>
        <rFont val="Arial"/>
        <family val="2"/>
        <charset val="204"/>
      </rPr>
      <t xml:space="preserve"> психологической, педагогической, юридической, социальной и иной </t>
    </r>
    <r>
      <rPr>
        <u/>
        <sz val="8.5"/>
        <color theme="1"/>
        <rFont val="Arial"/>
        <family val="2"/>
        <charset val="204"/>
      </rPr>
      <t>помощи</t>
    </r>
    <r>
      <rPr>
        <sz val="8.5"/>
        <color theme="1"/>
        <rFont val="Arial"/>
        <family val="2"/>
        <charset val="204"/>
      </rPr>
      <t xml:space="preserve"> лицам из числа детей, </t>
    </r>
    <r>
      <rPr>
        <u/>
        <sz val="8.5"/>
        <color theme="1"/>
        <rFont val="Arial"/>
        <family val="2"/>
        <charset val="204"/>
      </rPr>
      <t>завершивших</t>
    </r>
    <r>
      <rPr>
        <sz val="8.5"/>
        <color theme="1"/>
        <rFont val="Arial"/>
        <family val="2"/>
        <charset val="204"/>
      </rPr>
      <t xml:space="preserve"> пребывание в организации для детей-сирот</t>
    </r>
  </si>
  <si>
    <r>
      <rPr>
        <b/>
        <sz val="8.5"/>
        <color theme="1"/>
        <rFont val="Arial"/>
        <family val="2"/>
        <charset val="204"/>
      </rPr>
      <t xml:space="preserve">12. </t>
    </r>
    <r>
      <rPr>
        <sz val="8.5"/>
        <color theme="1"/>
        <rFont val="Arial"/>
        <family val="2"/>
        <charset val="204"/>
      </rPr>
      <t xml:space="preserve">Оказание </t>
    </r>
    <r>
      <rPr>
        <u/>
        <sz val="8.5"/>
        <color theme="1"/>
        <rFont val="Arial"/>
        <family val="2"/>
        <charset val="204"/>
      </rPr>
      <t>консультативной</t>
    </r>
    <r>
      <rPr>
        <sz val="8.5"/>
        <color theme="1"/>
        <rFont val="Arial"/>
        <family val="2"/>
        <charset val="204"/>
      </rPr>
      <t xml:space="preserve">, психологической, педагогической, юридической, социальной и иной </t>
    </r>
    <r>
      <rPr>
        <u/>
        <sz val="8.5"/>
        <color theme="1"/>
        <rFont val="Arial"/>
        <family val="2"/>
        <charset val="204"/>
      </rPr>
      <t>помощи</t>
    </r>
    <r>
      <rPr>
        <sz val="8.5"/>
        <color theme="1"/>
        <rFont val="Arial"/>
        <family val="2"/>
        <charset val="204"/>
      </rPr>
      <t xml:space="preserve"> лицам, </t>
    </r>
    <r>
      <rPr>
        <u/>
        <sz val="8.5"/>
        <color theme="1"/>
        <rFont val="Arial"/>
        <family val="2"/>
        <charset val="204"/>
      </rPr>
      <t xml:space="preserve">усыновившим (удочерившим) </t>
    </r>
    <r>
      <rPr>
        <sz val="8.5"/>
        <color theme="1"/>
        <rFont val="Arial"/>
        <family val="2"/>
        <charset val="204"/>
      </rPr>
      <t xml:space="preserve">
или принявшим под опеку (попечительство) ребенка</t>
    </r>
  </si>
  <si>
    <r>
      <rPr>
        <b/>
        <sz val="8.5"/>
        <color theme="1"/>
        <rFont val="Arial"/>
        <family val="2"/>
        <charset val="204"/>
      </rPr>
      <t>13.</t>
    </r>
    <r>
      <rPr>
        <sz val="8.5"/>
        <color theme="1"/>
        <rFont val="Arial"/>
        <family val="2"/>
        <charset val="204"/>
      </rPr>
      <t xml:space="preserve"> </t>
    </r>
    <r>
      <rPr>
        <u/>
        <sz val="8.5"/>
        <color theme="1"/>
        <rFont val="Arial"/>
        <family val="2"/>
        <charset val="204"/>
      </rPr>
      <t>Подготовка гражда</t>
    </r>
    <r>
      <rPr>
        <sz val="8.5"/>
        <color theme="1"/>
        <rFont val="Arial"/>
        <family val="2"/>
        <charset val="204"/>
      </rPr>
      <t xml:space="preserve">н, выразивших </t>
    </r>
    <r>
      <rPr>
        <u/>
        <sz val="8.5"/>
        <color theme="1"/>
        <rFont val="Arial"/>
        <family val="2"/>
        <charset val="204"/>
      </rPr>
      <t>желание принять детей-сирот</t>
    </r>
    <r>
      <rPr>
        <sz val="8.5"/>
        <color theme="1"/>
        <rFont val="Arial"/>
        <family val="2"/>
        <charset val="204"/>
      </rPr>
      <t xml:space="preserve"> и детей, оставшихся без попечения родителей, 
на семейные формы устройства</t>
    </r>
  </si>
  <si>
    <r>
      <rPr>
        <b/>
        <sz val="8.5"/>
        <color theme="1"/>
        <rFont val="Arial"/>
        <family val="2"/>
        <charset val="204"/>
      </rPr>
      <t>14.</t>
    </r>
    <r>
      <rPr>
        <sz val="8.5"/>
        <color theme="1"/>
        <rFont val="Arial"/>
        <family val="2"/>
        <charset val="204"/>
      </rPr>
      <t xml:space="preserve"> Содействие </t>
    </r>
    <r>
      <rPr>
        <u/>
        <sz val="8.5"/>
        <color theme="1"/>
        <rFont val="Arial"/>
        <family val="2"/>
        <charset val="204"/>
      </rPr>
      <t>устройству детей</t>
    </r>
    <r>
      <rPr>
        <sz val="8.5"/>
        <color theme="1"/>
        <rFont val="Arial"/>
        <family val="2"/>
        <charset val="204"/>
      </rPr>
      <t xml:space="preserve"> 
на воспитание </t>
    </r>
    <r>
      <rPr>
        <u/>
        <sz val="8.5"/>
        <color theme="1"/>
        <rFont val="Arial"/>
        <family val="2"/>
        <charset val="204"/>
      </rPr>
      <t>в семью</t>
    </r>
  </si>
  <si>
    <t>Итого по государственным организациям для детей-сирот и детей, 
оставшихся без попечения родителей и центр социальной помощи</t>
  </si>
  <si>
    <r>
      <rPr>
        <b/>
        <sz val="8.5"/>
        <color theme="1"/>
        <rFont val="Arial"/>
        <family val="2"/>
        <charset val="204"/>
      </rPr>
      <t>Подпрограмма 1</t>
    </r>
    <r>
      <rPr>
        <sz val="8.5"/>
        <color theme="1"/>
        <rFont val="Arial"/>
        <family val="2"/>
        <charset val="204"/>
      </rPr>
      <t xml:space="preserve">. «Государственное обеспечение функционирования системы образования».
</t>
    </r>
    <r>
      <rPr>
        <b/>
        <sz val="8.5"/>
        <color theme="1"/>
        <rFont val="Arial"/>
        <family val="2"/>
        <charset val="204"/>
      </rPr>
      <t>Основное мероприятие 1.2.</t>
    </r>
    <r>
      <rPr>
        <sz val="8.5"/>
        <color theme="1"/>
        <rFont val="Arial"/>
        <family val="2"/>
        <charset val="204"/>
      </rPr>
      <t>.«Организация предоставления среднего и дополнительного профессионального образования, профессиональной подготовки».</t>
    </r>
  </si>
  <si>
    <t xml:space="preserve"> Государственные профессиональные образовательные организации (19)</t>
  </si>
  <si>
    <r>
      <rPr>
        <b/>
        <sz val="8.5"/>
        <color theme="1"/>
        <rFont val="Arial"/>
        <family val="2"/>
        <charset val="204"/>
      </rPr>
      <t>1.</t>
    </r>
    <r>
      <rPr>
        <sz val="8.5"/>
        <color theme="1"/>
        <rFont val="Arial"/>
        <family val="2"/>
        <charset val="204"/>
      </rPr>
      <t xml:space="preserve"> Реализация образовательных 
программ среднего профессионального образования - программ подготовки квалифицированных рабочих, служащих</t>
    </r>
  </si>
  <si>
    <r>
      <rPr>
        <b/>
        <sz val="8.5"/>
        <color theme="1"/>
        <rFont val="Arial"/>
        <family val="2"/>
        <charset val="204"/>
      </rPr>
      <t>2.</t>
    </r>
    <r>
      <rPr>
        <sz val="8.5"/>
        <color theme="1"/>
        <rFont val="Arial"/>
        <family val="2"/>
        <charset val="204"/>
      </rPr>
      <t xml:space="preserve"> Реализация образовательных 
программ среднего профессионального образования - программ подготовки специалистов среднего звена</t>
    </r>
  </si>
  <si>
    <t>заочная</t>
  </si>
  <si>
    <r>
      <rPr>
        <b/>
        <sz val="8.5"/>
        <color theme="1"/>
        <rFont val="Arial"/>
        <family val="2"/>
        <charset val="204"/>
      </rPr>
      <t>3.</t>
    </r>
    <r>
      <rPr>
        <sz val="8.5"/>
        <color theme="1"/>
        <rFont val="Arial"/>
        <family val="2"/>
        <charset val="204"/>
      </rPr>
      <t xml:space="preserve"> 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  </r>
  </si>
  <si>
    <t>человеко-
часов</t>
  </si>
  <si>
    <r>
      <rPr>
        <b/>
        <sz val="8.5"/>
        <color theme="1"/>
        <rFont val="Arial"/>
        <family val="2"/>
        <charset val="204"/>
      </rPr>
      <t xml:space="preserve">3. </t>
    </r>
    <r>
      <rPr>
        <sz val="8.5"/>
        <color theme="1"/>
        <rFont val="Arial"/>
        <family val="2"/>
        <charset val="204"/>
      </rPr>
  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  </r>
  </si>
  <si>
    <t>очно-заочная</t>
  </si>
  <si>
    <r>
      <rPr>
        <b/>
        <sz val="8.5"/>
        <color theme="1"/>
        <rFont val="Arial"/>
        <family val="2"/>
        <charset val="204"/>
      </rPr>
      <t xml:space="preserve">4. </t>
    </r>
    <r>
      <rPr>
        <sz val="8.5"/>
        <color theme="1"/>
        <rFont val="Arial"/>
        <family val="2"/>
        <charset val="204"/>
      </rPr>
      <t xml:space="preserve">Реализация дополнительных общеразвивающих программ </t>
    </r>
  </si>
  <si>
    <t>очная с применением электронного обучения</t>
  </si>
  <si>
    <t>Итого по государственным профессиональным образовательным организациям:</t>
  </si>
  <si>
    <r>
      <rPr>
        <b/>
        <sz val="8.5"/>
        <color theme="1"/>
        <rFont val="Arial"/>
        <family val="2"/>
        <charset val="204"/>
      </rPr>
      <t>Подпрограмма 1</t>
    </r>
    <r>
      <rPr>
        <sz val="8.5"/>
        <color theme="1"/>
        <rFont val="Arial"/>
        <family val="2"/>
        <charset val="204"/>
      </rPr>
      <t xml:space="preserve">. «Государственное обеспечение функционирования системы образования».
</t>
    </r>
    <r>
      <rPr>
        <b/>
        <sz val="8.5"/>
        <color theme="1"/>
        <rFont val="Arial"/>
        <family val="2"/>
        <charset val="204"/>
      </rPr>
      <t>Основное мероприятие 1.3.</t>
    </r>
    <r>
      <rPr>
        <sz val="8.5"/>
        <color theme="1"/>
        <rFont val="Arial"/>
        <family val="2"/>
        <charset val="204"/>
      </rPr>
      <t>.«Организация подготовки, переподготовки, повышения квалификации работников системы образования».</t>
    </r>
  </si>
  <si>
    <t>Государственные организации дополнительного профессионального образования (2)</t>
  </si>
  <si>
    <r>
      <rPr>
        <b/>
        <sz val="8.5"/>
        <color theme="1"/>
        <rFont val="Arial"/>
        <family val="2"/>
        <charset val="204"/>
      </rPr>
      <t>1.</t>
    </r>
    <r>
      <rPr>
        <sz val="8.5"/>
        <color theme="1"/>
        <rFont val="Arial"/>
        <family val="2"/>
        <charset val="204"/>
      </rPr>
      <t xml:space="preserve"> Реализация дополнительных профессиональных программ 
повышения квалификации</t>
    </r>
  </si>
  <si>
    <t>очно-
заочная</t>
  </si>
  <si>
    <t>очная 
с применением дистанционных образовательных технологий</t>
  </si>
  <si>
    <r>
      <rPr>
        <b/>
        <sz val="8.5"/>
        <color theme="1"/>
        <rFont val="Arial"/>
        <family val="2"/>
        <charset val="204"/>
      </rPr>
      <t>2.</t>
    </r>
    <r>
      <rPr>
        <sz val="8.5"/>
        <color theme="1"/>
        <rFont val="Arial"/>
        <family val="2"/>
        <charset val="204"/>
      </rPr>
      <t xml:space="preserve"> Реализация дополнительных профессиональных программ профессиональной переподготовки</t>
    </r>
  </si>
  <si>
    <r>
      <rPr>
        <b/>
        <sz val="8.5"/>
        <color theme="1"/>
        <rFont val="Arial"/>
        <family val="2"/>
        <charset val="204"/>
      </rPr>
      <t>3.</t>
    </r>
    <r>
      <rPr>
        <sz val="8.5"/>
        <color theme="1"/>
        <rFont val="Arial"/>
        <family val="2"/>
        <charset val="204"/>
      </rPr>
      <t xml:space="preserve"> Методическое обеспечение образовательной деятельности</t>
    </r>
  </si>
  <si>
    <t>единица</t>
  </si>
  <si>
    <r>
      <rPr>
        <b/>
        <sz val="8.5"/>
        <color theme="1"/>
        <rFont val="Arial"/>
        <family val="2"/>
        <charset val="204"/>
      </rPr>
      <t>4.</t>
    </r>
    <r>
      <rPr>
        <sz val="8.5"/>
        <color theme="1"/>
        <rFont val="Arial"/>
        <family val="2"/>
        <charset val="204"/>
      </rPr>
      <t xml:space="preserve"> Сопровождение процедуры
аттестации педагогических работников образовательных организаций Республики Марий Эл</t>
    </r>
  </si>
  <si>
    <t>единица
(количество педагогических работников, получивших консультативную помощь)</t>
  </si>
  <si>
    <t>единица
(количество проведенных экспертиз аттестационных материалов)</t>
  </si>
  <si>
    <r>
      <rPr>
        <b/>
        <sz val="8.5"/>
        <color theme="1"/>
        <rFont val="Arial"/>
        <family val="2"/>
        <charset val="204"/>
      </rPr>
      <t>5.</t>
    </r>
    <r>
      <rPr>
        <sz val="8.5"/>
        <color theme="1"/>
        <rFont val="Arial"/>
        <family val="2"/>
        <charset val="204"/>
      </rPr>
      <t xml:space="preserve"> Организация работы авторских коллективов</t>
    </r>
  </si>
  <si>
    <r>
      <rPr>
        <b/>
        <sz val="8.5"/>
        <color theme="1"/>
        <rFont val="Arial"/>
        <family val="2"/>
        <charset val="204"/>
      </rPr>
      <t>6.</t>
    </r>
    <r>
      <rPr>
        <sz val="8.5"/>
        <color theme="1"/>
        <rFont val="Arial"/>
        <family val="2"/>
        <charset val="204"/>
      </rPr>
      <t xml:space="preserve">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 </t>
    </r>
  </si>
  <si>
    <t>Итого по государственным организациям дополнительного профессионального образования:</t>
  </si>
  <si>
    <r>
      <rPr>
        <b/>
        <sz val="8.5"/>
        <color theme="1"/>
        <rFont val="Arial"/>
        <family val="2"/>
        <charset val="204"/>
      </rPr>
      <t>Подпрограмма 1</t>
    </r>
    <r>
      <rPr>
        <sz val="8.5"/>
        <color theme="1"/>
        <rFont val="Arial"/>
        <family val="2"/>
        <charset val="204"/>
      </rPr>
      <t xml:space="preserve">. «Государственное обеспечение функционирования системы образования».
</t>
    </r>
    <r>
      <rPr>
        <b/>
        <sz val="8.5"/>
        <color theme="1"/>
        <rFont val="Arial"/>
        <family val="2"/>
        <charset val="204"/>
      </rPr>
      <t>Основное мероприятие 1.4.</t>
    </r>
    <r>
      <rPr>
        <sz val="8.5"/>
        <color theme="1"/>
        <rFont val="Arial"/>
        <family val="2"/>
        <charset val="204"/>
      </rPr>
      <t>.Обеспечение функционирования системы оценки качества образования».</t>
    </r>
  </si>
  <si>
    <t>Иные государственные организации (1)</t>
  </si>
  <si>
    <t>1. Информационно-технологическое обеспечение образовательной деятельности</t>
  </si>
  <si>
    <t>единица
(количество мероприятий (записей))</t>
  </si>
  <si>
    <t>единица
(количество разработанных документов (информационных ресурсов и баз данных))</t>
  </si>
  <si>
    <t>единица
(количество разработанных отчетов)</t>
  </si>
  <si>
    <t>2. Информационно-технологическое обеспечение управления системой образования</t>
  </si>
  <si>
    <t>единица
(количество мероприятий)</t>
  </si>
  <si>
    <t>единица
(количество составленных отчетов)</t>
  </si>
  <si>
    <t>3. Оценка качества образования</t>
  </si>
  <si>
    <t>3 Оценка качества образования</t>
  </si>
  <si>
    <t>Итого по иным государственным организациям:</t>
  </si>
  <si>
    <t>Сводная
бюджетная
роспись, 
план на 
01.01.2022 г.</t>
  </si>
  <si>
    <t>Сводная
бюджетная
роспись, 
план на 
31.12.2022 г.</t>
  </si>
  <si>
    <t>Кассовое
исполнение, 
на 31.12.2022 г.</t>
  </si>
  <si>
    <t>План
на 01.01.
2022 г.</t>
  </si>
  <si>
    <t>План
на 01.12.
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</si>
</sst>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#,##0.0"/>
    <numFmt numFmtId="165" formatCode="#,##0_р_."/>
    <numFmt numFmtId="166" formatCode="#,##0.00000_р_."/>
    <numFmt numFmtId="167" formatCode="#,##0.00_р_."/>
    <numFmt numFmtId="168" formatCode="0.00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8.5"/>
      <color theme="1"/>
      <name val="Arial"/>
      <family val="2"/>
      <charset val="204"/>
    </font>
    <font>
      <b/>
      <sz val="8.5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8.5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47">
    <xf numFmtId="0" fontId="0" fillId="0" borderId="0" xfId="0"/>
    <xf numFmtId="0" fontId="3" fillId="0" borderId="0" xfId="2" applyFont="1" applyAlignment="1" applyProtection="1">
      <alignment horizontal="center" vertical="center" wrapText="1"/>
    </xf>
    <xf numFmtId="0" fontId="3" fillId="0" borderId="0" xfId="2" applyFont="1" applyProtection="1"/>
    <xf numFmtId="0" fontId="5" fillId="3" borderId="2" xfId="2" applyFont="1" applyFill="1" applyBorder="1" applyAlignment="1" applyProtection="1">
      <alignment horizontal="center" vertical="center" wrapText="1"/>
    </xf>
    <xf numFmtId="0" fontId="5" fillId="4" borderId="2" xfId="2" applyFont="1" applyFill="1" applyBorder="1" applyAlignment="1" applyProtection="1">
      <alignment horizontal="center" vertical="center" wrapText="1"/>
    </xf>
    <xf numFmtId="0" fontId="5" fillId="5" borderId="2" xfId="2" applyFont="1" applyFill="1" applyBorder="1" applyAlignment="1" applyProtection="1">
      <alignment horizontal="center" vertical="center" wrapText="1"/>
    </xf>
    <xf numFmtId="0" fontId="9" fillId="5" borderId="5" xfId="0" applyFont="1" applyFill="1" applyBorder="1" applyAlignment="1" applyProtection="1">
      <alignment horizontal="left" vertical="center" wrapText="1" indent="1"/>
    </xf>
    <xf numFmtId="4" fontId="10" fillId="5" borderId="2" xfId="2" applyNumberFormat="1" applyFont="1" applyFill="1" applyBorder="1" applyAlignment="1" applyProtection="1">
      <alignment horizontal="center" vertical="center" wrapText="1"/>
    </xf>
    <xf numFmtId="164" fontId="10" fillId="6" borderId="2" xfId="2" applyNumberFormat="1" applyFont="1" applyFill="1" applyBorder="1" applyAlignment="1" applyProtection="1">
      <alignment horizontal="center" vertical="center" wrapText="1"/>
    </xf>
    <xf numFmtId="2" fontId="3" fillId="0" borderId="0" xfId="2" applyNumberFormat="1" applyFont="1" applyProtection="1"/>
    <xf numFmtId="0" fontId="9" fillId="5" borderId="2" xfId="0" applyFont="1" applyFill="1" applyBorder="1" applyAlignment="1" applyProtection="1">
      <alignment horizontal="left" vertical="center" wrapText="1" indent="1"/>
    </xf>
    <xf numFmtId="0" fontId="9" fillId="5" borderId="2" xfId="0" applyFont="1" applyFill="1" applyBorder="1" applyAlignment="1" applyProtection="1">
      <alignment horizontal="center" vertical="center" wrapText="1"/>
    </xf>
    <xf numFmtId="165" fontId="9" fillId="5" borderId="2" xfId="2" applyNumberFormat="1" applyFont="1" applyFill="1" applyBorder="1" applyAlignment="1" applyProtection="1">
      <alignment horizontal="center" vertical="center" wrapText="1"/>
    </xf>
    <xf numFmtId="165" fontId="9" fillId="0" borderId="2" xfId="2" applyNumberFormat="1" applyFont="1" applyFill="1" applyBorder="1" applyAlignment="1" applyProtection="1">
      <alignment horizontal="center" vertical="center" wrapText="1"/>
    </xf>
    <xf numFmtId="164" fontId="9" fillId="6" borderId="2" xfId="2" applyNumberFormat="1" applyFont="1" applyFill="1" applyBorder="1" applyAlignment="1" applyProtection="1">
      <alignment horizontal="center" vertical="center" wrapText="1"/>
    </xf>
    <xf numFmtId="164" fontId="9" fillId="5" borderId="2" xfId="2" applyNumberFormat="1" applyFont="1" applyFill="1" applyBorder="1" applyAlignment="1" applyProtection="1">
      <alignment horizontal="center" vertical="center" wrapText="1"/>
    </xf>
    <xf numFmtId="4" fontId="9" fillId="5" borderId="2" xfId="2" applyNumberFormat="1" applyFont="1" applyFill="1" applyBorder="1" applyAlignment="1" applyProtection="1">
      <alignment horizontal="center" vertical="center" wrapText="1"/>
    </xf>
    <xf numFmtId="166" fontId="3" fillId="0" borderId="0" xfId="2" applyNumberFormat="1" applyFont="1" applyProtection="1"/>
    <xf numFmtId="0" fontId="13" fillId="5" borderId="2" xfId="2" applyFont="1" applyFill="1" applyBorder="1" applyAlignment="1" applyProtection="1">
      <alignment horizontal="center" vertical="center" wrapText="1"/>
    </xf>
    <xf numFmtId="0" fontId="9" fillId="5" borderId="2" xfId="2" applyFont="1" applyFill="1" applyBorder="1" applyAlignment="1" applyProtection="1">
      <alignment horizontal="center" vertical="center" wrapText="1"/>
    </xf>
    <xf numFmtId="167" fontId="3" fillId="0" borderId="0" xfId="2" applyNumberFormat="1" applyFont="1" applyProtection="1"/>
    <xf numFmtId="0" fontId="11" fillId="2" borderId="4" xfId="2" applyFont="1" applyFill="1" applyBorder="1" applyAlignment="1" applyProtection="1">
      <alignment vertical="center" wrapText="1"/>
    </xf>
    <xf numFmtId="4" fontId="10" fillId="2" borderId="2" xfId="2" applyNumberFormat="1" applyFont="1" applyFill="1" applyBorder="1" applyAlignment="1" applyProtection="1">
      <alignment horizontal="center" vertical="center" wrapText="1"/>
    </xf>
    <xf numFmtId="164" fontId="10" fillId="2" borderId="2" xfId="2" applyNumberFormat="1" applyFont="1" applyFill="1" applyBorder="1" applyAlignment="1" applyProtection="1">
      <alignment horizontal="center" vertical="center" wrapText="1"/>
    </xf>
    <xf numFmtId="168" fontId="3" fillId="0" borderId="0" xfId="2" applyNumberFormat="1" applyFont="1" applyProtection="1"/>
    <xf numFmtId="0" fontId="13" fillId="0" borderId="2" xfId="0" applyFont="1" applyBorder="1" applyAlignment="1" applyProtection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 indent="1"/>
    </xf>
    <xf numFmtId="0" fontId="9" fillId="5" borderId="4" xfId="2" applyFont="1" applyFill="1" applyBorder="1" applyAlignment="1" applyProtection="1">
      <alignment horizontal="center" vertical="center" wrapText="1"/>
    </xf>
    <xf numFmtId="164" fontId="9" fillId="5" borderId="2" xfId="2" applyNumberFormat="1" applyFont="1" applyFill="1" applyBorder="1" applyAlignment="1" applyProtection="1">
      <alignment horizontal="center" vertical="center" wrapText="1"/>
      <protection locked="0"/>
    </xf>
    <xf numFmtId="4" fontId="9" fillId="5" borderId="2" xfId="2" applyNumberFormat="1" applyFont="1" applyFill="1" applyBorder="1" applyAlignment="1" applyProtection="1">
      <alignment horizontal="center" vertical="center" wrapText="1"/>
      <protection locked="0"/>
    </xf>
    <xf numFmtId="0" fontId="13" fillId="5" borderId="2" xfId="0" applyFont="1" applyFill="1" applyBorder="1" applyAlignment="1" applyProtection="1">
      <alignment horizontal="center" vertical="center" wrapText="1"/>
    </xf>
    <xf numFmtId="4" fontId="5" fillId="0" borderId="0" xfId="2" applyNumberFormat="1" applyFont="1" applyProtection="1"/>
    <xf numFmtId="43" fontId="13" fillId="0" borderId="0" xfId="1" applyFont="1" applyProtection="1"/>
    <xf numFmtId="0" fontId="11" fillId="2" borderId="3" xfId="2" applyFont="1" applyFill="1" applyBorder="1" applyAlignment="1" applyProtection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</xf>
    <xf numFmtId="0" fontId="11" fillId="7" borderId="3" xfId="2" applyFont="1" applyFill="1" applyBorder="1" applyAlignment="1" applyProtection="1">
      <alignment horizontal="center" vertical="center" wrapText="1"/>
    </xf>
    <xf numFmtId="0" fontId="11" fillId="7" borderId="4" xfId="2" applyFont="1" applyFill="1" applyBorder="1" applyAlignment="1" applyProtection="1">
      <alignment horizontal="center" vertical="center" wrapText="1"/>
    </xf>
    <xf numFmtId="0" fontId="9" fillId="5" borderId="3" xfId="0" applyFont="1" applyFill="1" applyBorder="1" applyAlignment="1" applyProtection="1">
      <alignment horizontal="left" vertical="center" wrapText="1" indent="1"/>
    </xf>
    <xf numFmtId="0" fontId="9" fillId="5" borderId="4" xfId="0" applyFont="1" applyFill="1" applyBorder="1" applyAlignment="1" applyProtection="1">
      <alignment horizontal="left" vertical="center" wrapText="1" indent="1"/>
    </xf>
    <xf numFmtId="0" fontId="9" fillId="5" borderId="5" xfId="0" applyFont="1" applyFill="1" applyBorder="1" applyAlignment="1" applyProtection="1">
      <alignment horizontal="left" vertical="center" wrapText="1" indent="1"/>
    </xf>
    <xf numFmtId="0" fontId="4" fillId="0" borderId="0" xfId="2" applyFont="1" applyAlignment="1" applyProtection="1">
      <alignment horizontal="center" vertical="center" wrapText="1"/>
    </xf>
    <xf numFmtId="0" fontId="3" fillId="0" borderId="1" xfId="2" applyFont="1" applyBorder="1" applyAlignment="1" applyProtection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6" fillId="3" borderId="3" xfId="2" applyFont="1" applyFill="1" applyBorder="1" applyAlignment="1" applyProtection="1">
      <alignment horizontal="center" vertical="center" wrapText="1"/>
    </xf>
    <xf numFmtId="0" fontId="6" fillId="3" borderId="4" xfId="2" applyFont="1" applyFill="1" applyBorder="1" applyAlignment="1" applyProtection="1">
      <alignment horizontal="center" vertical="center" wrapText="1"/>
    </xf>
    <xf numFmtId="0" fontId="6" fillId="3" borderId="5" xfId="2" applyFont="1" applyFill="1" applyBorder="1" applyAlignment="1" applyProtection="1">
      <alignment horizontal="center" vertical="center" wrapText="1"/>
    </xf>
    <xf numFmtId="0" fontId="6" fillId="4" borderId="2" xfId="2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S99"/>
  <sheetViews>
    <sheetView tabSelected="1" view="pageBreakPreview" zoomScaleNormal="100" zoomScaleSheetLayoutView="100" workbookViewId="0">
      <pane ySplit="7" topLeftCell="A8" activePane="bottomLeft" state="frozen"/>
      <selection activeCell="D55" sqref="D55"/>
      <selection pane="bottomLeft" activeCell="P10" sqref="P10"/>
    </sheetView>
  </sheetViews>
  <sheetFormatPr defaultColWidth="8.85546875" defaultRowHeight="12.75" x14ac:dyDescent="0.2"/>
  <cols>
    <col min="1" max="1" width="33" style="2" customWidth="1"/>
    <col min="2" max="2" width="13.28515625" style="2" customWidth="1"/>
    <col min="3" max="3" width="12.7109375" style="2" customWidth="1"/>
    <col min="4" max="4" width="14.7109375" style="2" customWidth="1"/>
    <col min="5" max="8" width="9.28515625" style="2" customWidth="1"/>
    <col min="9" max="10" width="10.7109375" style="2" customWidth="1"/>
    <col min="11" max="13" width="14.7109375" style="2" customWidth="1"/>
    <col min="14" max="14" width="8.7109375" style="2" customWidth="1"/>
    <col min="15" max="15" width="16" style="2" customWidth="1"/>
    <col min="16" max="17" width="17.7109375" style="2" customWidth="1"/>
    <col min="18" max="19" width="15" style="2" customWidth="1"/>
    <col min="20" max="16384" width="8.85546875" style="2"/>
  </cols>
  <sheetData>
    <row r="1" spans="1:17" s="1" customFormat="1" ht="15" customHeight="1" x14ac:dyDescent="0.25"/>
    <row r="2" spans="1:17" s="1" customFormat="1" ht="15" customHeight="1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7" s="1" customFormat="1" ht="1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7" s="1" customFormat="1" ht="15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7" ht="35.1" customHeight="1" x14ac:dyDescent="0.2">
      <c r="A5" s="42" t="s">
        <v>2</v>
      </c>
      <c r="B5" s="42" t="s">
        <v>3</v>
      </c>
      <c r="C5" s="42" t="s">
        <v>4</v>
      </c>
      <c r="D5" s="42" t="s">
        <v>5</v>
      </c>
      <c r="E5" s="43" t="s">
        <v>6</v>
      </c>
      <c r="F5" s="44"/>
      <c r="G5" s="44"/>
      <c r="H5" s="44"/>
      <c r="I5" s="44"/>
      <c r="J5" s="45"/>
      <c r="K5" s="46" t="s">
        <v>7</v>
      </c>
      <c r="L5" s="46"/>
      <c r="M5" s="46"/>
      <c r="N5" s="46"/>
    </row>
    <row r="6" spans="1:17" ht="61.5" customHeight="1" x14ac:dyDescent="0.2">
      <c r="A6" s="42"/>
      <c r="B6" s="42"/>
      <c r="C6" s="42"/>
      <c r="D6" s="42"/>
      <c r="E6" s="3" t="s">
        <v>108</v>
      </c>
      <c r="F6" s="3" t="s">
        <v>109</v>
      </c>
      <c r="G6" s="3" t="s">
        <v>8</v>
      </c>
      <c r="H6" s="3" t="s">
        <v>9</v>
      </c>
      <c r="I6" s="3" t="s">
        <v>10</v>
      </c>
      <c r="J6" s="3" t="s">
        <v>11</v>
      </c>
      <c r="K6" s="4" t="s">
        <v>105</v>
      </c>
      <c r="L6" s="4" t="s">
        <v>106</v>
      </c>
      <c r="M6" s="4" t="s">
        <v>107</v>
      </c>
      <c r="N6" s="4" t="s">
        <v>12</v>
      </c>
    </row>
    <row r="7" spans="1:17" ht="15" customHeigh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 t="s">
        <v>13</v>
      </c>
      <c r="G7" s="5">
        <v>6</v>
      </c>
      <c r="H7" s="5" t="s">
        <v>14</v>
      </c>
      <c r="I7" s="5" t="s">
        <v>15</v>
      </c>
      <c r="J7" s="5" t="s">
        <v>16</v>
      </c>
      <c r="K7" s="5">
        <v>8</v>
      </c>
      <c r="L7" s="5">
        <v>9</v>
      </c>
      <c r="M7" s="5">
        <v>10</v>
      </c>
      <c r="N7" s="5" t="s">
        <v>17</v>
      </c>
    </row>
    <row r="8" spans="1:17" ht="38.1" customHeight="1" x14ac:dyDescent="0.2">
      <c r="A8" s="37" t="s">
        <v>18</v>
      </c>
      <c r="B8" s="38"/>
      <c r="C8" s="38"/>
      <c r="D8" s="38"/>
      <c r="E8" s="38"/>
      <c r="F8" s="38"/>
      <c r="G8" s="38"/>
      <c r="H8" s="38"/>
      <c r="I8" s="39"/>
      <c r="J8" s="6"/>
      <c r="K8" s="7">
        <f>SUM(K24,K36,K45,K63)</f>
        <v>947125100</v>
      </c>
      <c r="L8" s="7">
        <f t="shared" ref="L8:M8" si="0">SUM(L24,L36,L45,L63)</f>
        <v>1032500601.1299999</v>
      </c>
      <c r="M8" s="7">
        <f t="shared" si="0"/>
        <v>1032500601.1299999</v>
      </c>
      <c r="N8" s="8">
        <f>IFERROR(M8/L8*100,"-")</f>
        <v>100</v>
      </c>
      <c r="P8" s="9"/>
      <c r="Q8" s="9"/>
    </row>
    <row r="9" spans="1:17" ht="20.100000000000001" customHeight="1" x14ac:dyDescent="0.2">
      <c r="A9" s="35" t="s">
        <v>19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</row>
    <row r="10" spans="1:17" ht="39.950000000000003" customHeight="1" x14ac:dyDescent="0.2">
      <c r="A10" s="10" t="s">
        <v>20</v>
      </c>
      <c r="B10" s="11" t="s">
        <v>21</v>
      </c>
      <c r="C10" s="11" t="s">
        <v>22</v>
      </c>
      <c r="D10" s="11"/>
      <c r="E10" s="12">
        <v>45</v>
      </c>
      <c r="F10" s="13">
        <v>47</v>
      </c>
      <c r="G10" s="13">
        <v>41</v>
      </c>
      <c r="H10" s="14">
        <f>IFERROR(G10/F10*100,"-")</f>
        <v>87.2340425531915</v>
      </c>
      <c r="I10" s="15">
        <v>15</v>
      </c>
      <c r="J10" s="14">
        <f>IFERROR(G10/(F10*(100-I10)/100)*100,"-")</f>
        <v>102.62828535669586</v>
      </c>
      <c r="K10" s="16">
        <v>3827232</v>
      </c>
      <c r="L10" s="16">
        <v>4254959.17</v>
      </c>
      <c r="M10" s="16">
        <v>4254959.17</v>
      </c>
      <c r="N10" s="14">
        <f>IFERROR(M10/L10*100,"-")</f>
        <v>100</v>
      </c>
      <c r="P10" s="17"/>
    </row>
    <row r="11" spans="1:17" ht="39.950000000000003" customHeight="1" x14ac:dyDescent="0.2">
      <c r="A11" s="10" t="s">
        <v>23</v>
      </c>
      <c r="B11" s="11" t="s">
        <v>21</v>
      </c>
      <c r="C11" s="11" t="s">
        <v>22</v>
      </c>
      <c r="D11" s="11"/>
      <c r="E11" s="12">
        <v>1282</v>
      </c>
      <c r="F11" s="13">
        <v>1275</v>
      </c>
      <c r="G11" s="13">
        <v>1282</v>
      </c>
      <c r="H11" s="14">
        <f t="shared" ref="H11:H23" si="1">IFERROR(G11/F11*100,"-")</f>
        <v>100.54901960784312</v>
      </c>
      <c r="I11" s="15">
        <v>15</v>
      </c>
      <c r="J11" s="14">
        <f t="shared" ref="J11:J23" si="2">IFERROR(G11/(F11*(100-I11)/100)*100,"-")</f>
        <v>118.29296424452134</v>
      </c>
      <c r="K11" s="16">
        <v>65045369</v>
      </c>
      <c r="L11" s="16">
        <v>72314766.75</v>
      </c>
      <c r="M11" s="16">
        <v>72314766.75</v>
      </c>
      <c r="N11" s="14">
        <f t="shared" ref="N11:N24" si="3">IFERROR(M11/L11*100,"-")</f>
        <v>100</v>
      </c>
      <c r="P11" s="17"/>
    </row>
    <row r="12" spans="1:17" ht="39.950000000000003" customHeight="1" x14ac:dyDescent="0.2">
      <c r="A12" s="10" t="s">
        <v>23</v>
      </c>
      <c r="B12" s="11" t="s">
        <v>21</v>
      </c>
      <c r="C12" s="11" t="s">
        <v>22</v>
      </c>
      <c r="D12" s="11" t="s">
        <v>24</v>
      </c>
      <c r="E12" s="12">
        <v>17</v>
      </c>
      <c r="F12" s="13">
        <v>17</v>
      </c>
      <c r="G12" s="13">
        <v>17</v>
      </c>
      <c r="H12" s="14">
        <f t="shared" si="1"/>
        <v>100</v>
      </c>
      <c r="I12" s="15">
        <v>15</v>
      </c>
      <c r="J12" s="14">
        <f t="shared" si="2"/>
        <v>117.64705882352942</v>
      </c>
      <c r="K12" s="16">
        <v>7691629</v>
      </c>
      <c r="L12" s="16">
        <v>8551236.8599999994</v>
      </c>
      <c r="M12" s="16">
        <v>8551236.8599999994</v>
      </c>
      <c r="N12" s="14">
        <f t="shared" si="3"/>
        <v>100</v>
      </c>
      <c r="P12" s="17"/>
    </row>
    <row r="13" spans="1:17" ht="39.950000000000003" customHeight="1" x14ac:dyDescent="0.2">
      <c r="A13" s="10" t="s">
        <v>25</v>
      </c>
      <c r="B13" s="11" t="s">
        <v>21</v>
      </c>
      <c r="C13" s="11" t="s">
        <v>22</v>
      </c>
      <c r="D13" s="11"/>
      <c r="E13" s="12">
        <v>335</v>
      </c>
      <c r="F13" s="13">
        <v>984</v>
      </c>
      <c r="G13" s="13">
        <v>977</v>
      </c>
      <c r="H13" s="14">
        <f t="shared" si="1"/>
        <v>99.288617886178869</v>
      </c>
      <c r="I13" s="15">
        <v>15</v>
      </c>
      <c r="J13" s="14">
        <f t="shared" si="2"/>
        <v>116.81013868962221</v>
      </c>
      <c r="K13" s="16">
        <v>36501040</v>
      </c>
      <c r="L13" s="16">
        <v>40580355.439999998</v>
      </c>
      <c r="M13" s="16">
        <v>40580355.439999998</v>
      </c>
      <c r="N13" s="14">
        <f t="shared" si="3"/>
        <v>100</v>
      </c>
      <c r="P13" s="17"/>
    </row>
    <row r="14" spans="1:17" ht="139.5" customHeight="1" x14ac:dyDescent="0.2">
      <c r="A14" s="10" t="s">
        <v>25</v>
      </c>
      <c r="B14" s="11" t="s">
        <v>21</v>
      </c>
      <c r="C14" s="11" t="s">
        <v>22</v>
      </c>
      <c r="D14" s="11" t="s">
        <v>26</v>
      </c>
      <c r="E14" s="12">
        <v>1467</v>
      </c>
      <c r="F14" s="13">
        <f>795+38</f>
        <v>833</v>
      </c>
      <c r="G14" s="13">
        <f>808+39</f>
        <v>847</v>
      </c>
      <c r="H14" s="14">
        <f t="shared" si="1"/>
        <v>101.68067226890756</v>
      </c>
      <c r="I14" s="15">
        <v>15</v>
      </c>
      <c r="J14" s="14">
        <f t="shared" si="2"/>
        <v>119.62432031636186</v>
      </c>
      <c r="K14" s="16">
        <v>98086098</v>
      </c>
      <c r="L14" s="16">
        <v>109048090.69</v>
      </c>
      <c r="M14" s="16">
        <v>109048090.69</v>
      </c>
      <c r="N14" s="14">
        <f t="shared" si="3"/>
        <v>100</v>
      </c>
      <c r="P14" s="17"/>
    </row>
    <row r="15" spans="1:17" ht="68.25" customHeight="1" x14ac:dyDescent="0.2">
      <c r="A15" s="10" t="s">
        <v>25</v>
      </c>
      <c r="B15" s="11" t="s">
        <v>21</v>
      </c>
      <c r="C15" s="18" t="s">
        <v>27</v>
      </c>
      <c r="D15" s="19" t="s">
        <v>24</v>
      </c>
      <c r="E15" s="12">
        <v>20</v>
      </c>
      <c r="F15" s="13">
        <v>20</v>
      </c>
      <c r="G15" s="13">
        <v>20</v>
      </c>
      <c r="H15" s="14">
        <f t="shared" si="1"/>
        <v>100</v>
      </c>
      <c r="I15" s="15">
        <v>15</v>
      </c>
      <c r="J15" s="14">
        <f t="shared" si="2"/>
        <v>117.64705882352942</v>
      </c>
      <c r="K15" s="16">
        <v>9048936</v>
      </c>
      <c r="L15" s="16">
        <v>10060234.970000001</v>
      </c>
      <c r="M15" s="16">
        <v>10060234.970000001</v>
      </c>
      <c r="N15" s="14">
        <f t="shared" si="3"/>
        <v>100</v>
      </c>
      <c r="P15" s="17"/>
    </row>
    <row r="16" spans="1:17" ht="39.950000000000003" customHeight="1" x14ac:dyDescent="0.2">
      <c r="A16" s="10" t="s">
        <v>28</v>
      </c>
      <c r="B16" s="11" t="s">
        <v>21</v>
      </c>
      <c r="C16" s="11" t="s">
        <v>22</v>
      </c>
      <c r="D16" s="11"/>
      <c r="E16" s="12">
        <v>0</v>
      </c>
      <c r="F16" s="13">
        <v>0</v>
      </c>
      <c r="G16" s="13">
        <v>0</v>
      </c>
      <c r="H16" s="14" t="str">
        <f t="shared" si="1"/>
        <v>-</v>
      </c>
      <c r="I16" s="15">
        <v>15</v>
      </c>
      <c r="J16" s="14" t="str">
        <f t="shared" si="2"/>
        <v>-</v>
      </c>
      <c r="K16" s="16">
        <v>0</v>
      </c>
      <c r="L16" s="16">
        <v>0</v>
      </c>
      <c r="M16" s="16">
        <v>0</v>
      </c>
      <c r="N16" s="14" t="str">
        <f t="shared" si="3"/>
        <v>-</v>
      </c>
      <c r="P16" s="17"/>
    </row>
    <row r="17" spans="1:19" ht="145.5" customHeight="1" x14ac:dyDescent="0.2">
      <c r="A17" s="10" t="s">
        <v>28</v>
      </c>
      <c r="B17" s="11" t="s">
        <v>21</v>
      </c>
      <c r="C17" s="11" t="s">
        <v>22</v>
      </c>
      <c r="D17" s="11" t="s">
        <v>26</v>
      </c>
      <c r="E17" s="12">
        <v>815</v>
      </c>
      <c r="F17" s="13">
        <v>777</v>
      </c>
      <c r="G17" s="13">
        <v>793</v>
      </c>
      <c r="H17" s="14">
        <f t="shared" si="1"/>
        <v>102.05920205920206</v>
      </c>
      <c r="I17" s="15">
        <v>15</v>
      </c>
      <c r="J17" s="14">
        <f t="shared" si="2"/>
        <v>120.06964948141419</v>
      </c>
      <c r="K17" s="16">
        <v>61387033</v>
      </c>
      <c r="L17" s="16">
        <v>68247579.200000003</v>
      </c>
      <c r="M17" s="16">
        <v>68247579.200000003</v>
      </c>
      <c r="N17" s="14">
        <f t="shared" si="3"/>
        <v>100</v>
      </c>
      <c r="P17" s="17"/>
    </row>
    <row r="18" spans="1:19" ht="72.75" customHeight="1" x14ac:dyDescent="0.2">
      <c r="A18" s="10" t="s">
        <v>28</v>
      </c>
      <c r="B18" s="11" t="s">
        <v>21</v>
      </c>
      <c r="C18" s="18" t="s">
        <v>27</v>
      </c>
      <c r="D18" s="19" t="s">
        <v>24</v>
      </c>
      <c r="E18" s="12">
        <v>6</v>
      </c>
      <c r="F18" s="13">
        <v>6</v>
      </c>
      <c r="G18" s="13">
        <v>6</v>
      </c>
      <c r="H18" s="14">
        <f t="shared" si="1"/>
        <v>100</v>
      </c>
      <c r="I18" s="15">
        <v>15</v>
      </c>
      <c r="J18" s="14">
        <f t="shared" si="2"/>
        <v>117.64705882352942</v>
      </c>
      <c r="K18" s="16">
        <v>2714614</v>
      </c>
      <c r="L18" s="16">
        <v>3017996.23</v>
      </c>
      <c r="M18" s="16">
        <v>3017996.23</v>
      </c>
      <c r="N18" s="14">
        <f t="shared" si="3"/>
        <v>100</v>
      </c>
      <c r="P18" s="17"/>
    </row>
    <row r="19" spans="1:19" ht="71.25" customHeight="1" x14ac:dyDescent="0.2">
      <c r="A19" s="10" t="s">
        <v>29</v>
      </c>
      <c r="B19" s="19" t="s">
        <v>30</v>
      </c>
      <c r="C19" s="18" t="s">
        <v>27</v>
      </c>
      <c r="D19" s="19"/>
      <c r="E19" s="12">
        <v>56940</v>
      </c>
      <c r="F19" s="13">
        <v>53340</v>
      </c>
      <c r="G19" s="13">
        <v>53340</v>
      </c>
      <c r="H19" s="14">
        <f t="shared" si="1"/>
        <v>100</v>
      </c>
      <c r="I19" s="15">
        <v>15</v>
      </c>
      <c r="J19" s="14">
        <f t="shared" si="2"/>
        <v>117.64705882352942</v>
      </c>
      <c r="K19" s="16">
        <v>4456075</v>
      </c>
      <c r="L19" s="16">
        <v>4954080.96</v>
      </c>
      <c r="M19" s="16">
        <v>4954080.96</v>
      </c>
      <c r="N19" s="14">
        <f t="shared" si="3"/>
        <v>100</v>
      </c>
      <c r="P19" s="17"/>
    </row>
    <row r="20" spans="1:19" ht="30" customHeight="1" x14ac:dyDescent="0.2">
      <c r="A20" s="10" t="s">
        <v>31</v>
      </c>
      <c r="B20" s="11" t="s">
        <v>21</v>
      </c>
      <c r="C20" s="11"/>
      <c r="D20" s="11"/>
      <c r="E20" s="12">
        <v>862</v>
      </c>
      <c r="F20" s="13">
        <v>866</v>
      </c>
      <c r="G20" s="13">
        <v>834</v>
      </c>
      <c r="H20" s="14">
        <f t="shared" si="1"/>
        <v>96.304849884526561</v>
      </c>
      <c r="I20" s="15">
        <v>15</v>
      </c>
      <c r="J20" s="14">
        <f t="shared" si="2"/>
        <v>113.29982339356066</v>
      </c>
      <c r="K20" s="16">
        <v>51886704</v>
      </c>
      <c r="L20" s="16">
        <v>57685504.049999997</v>
      </c>
      <c r="M20" s="16">
        <v>57685504.049999997</v>
      </c>
      <c r="N20" s="14">
        <f t="shared" si="3"/>
        <v>100</v>
      </c>
      <c r="P20" s="17"/>
    </row>
    <row r="21" spans="1:19" ht="30" customHeight="1" x14ac:dyDescent="0.2">
      <c r="A21" s="10" t="s">
        <v>32</v>
      </c>
      <c r="B21" s="11" t="s">
        <v>21</v>
      </c>
      <c r="C21" s="11"/>
      <c r="D21" s="11"/>
      <c r="E21" s="12">
        <v>907</v>
      </c>
      <c r="F21" s="13">
        <v>809</v>
      </c>
      <c r="G21" s="13">
        <v>827</v>
      </c>
      <c r="H21" s="14">
        <f t="shared" si="1"/>
        <v>102.22496909765142</v>
      </c>
      <c r="I21" s="15">
        <v>15</v>
      </c>
      <c r="J21" s="14">
        <f t="shared" si="2"/>
        <v>120.26466952664873</v>
      </c>
      <c r="K21" s="16">
        <v>49217702</v>
      </c>
      <c r="L21" s="16">
        <v>54718217.369999997</v>
      </c>
      <c r="M21" s="16">
        <v>54718217.369999997</v>
      </c>
      <c r="N21" s="14">
        <f t="shared" si="3"/>
        <v>100</v>
      </c>
      <c r="P21" s="17"/>
    </row>
    <row r="22" spans="1:19" ht="39.950000000000003" customHeight="1" x14ac:dyDescent="0.2">
      <c r="A22" s="10" t="s">
        <v>33</v>
      </c>
      <c r="B22" s="11" t="s">
        <v>21</v>
      </c>
      <c r="C22" s="11"/>
      <c r="D22" s="11"/>
      <c r="E22" s="12">
        <v>360</v>
      </c>
      <c r="F22" s="13">
        <v>424</v>
      </c>
      <c r="G22" s="13">
        <v>441</v>
      </c>
      <c r="H22" s="14">
        <f t="shared" si="1"/>
        <v>104.00943396226414</v>
      </c>
      <c r="I22" s="15">
        <v>15</v>
      </c>
      <c r="J22" s="14">
        <f t="shared" si="2"/>
        <v>122.36403995560489</v>
      </c>
      <c r="K22" s="16">
        <v>5395136</v>
      </c>
      <c r="L22" s="16">
        <v>5998090.3700000001</v>
      </c>
      <c r="M22" s="16">
        <v>5998090.3700000001</v>
      </c>
      <c r="N22" s="14">
        <f t="shared" si="3"/>
        <v>100</v>
      </c>
      <c r="P22" s="17"/>
    </row>
    <row r="23" spans="1:19" ht="50.1" customHeight="1" x14ac:dyDescent="0.2">
      <c r="A23" s="10" t="s">
        <v>34</v>
      </c>
      <c r="B23" s="11" t="s">
        <v>21</v>
      </c>
      <c r="C23" s="11"/>
      <c r="D23" s="11"/>
      <c r="E23" s="12">
        <v>2940</v>
      </c>
      <c r="F23" s="13">
        <v>2877</v>
      </c>
      <c r="G23" s="13">
        <v>2890</v>
      </c>
      <c r="H23" s="14">
        <f t="shared" si="1"/>
        <v>100.45185957594718</v>
      </c>
      <c r="I23" s="15">
        <v>15</v>
      </c>
      <c r="J23" s="14">
        <f t="shared" si="2"/>
        <v>118.17865832464373</v>
      </c>
      <c r="K23" s="16">
        <v>5836232</v>
      </c>
      <c r="L23" s="16">
        <v>6488482.7699999996</v>
      </c>
      <c r="M23" s="16">
        <v>6488482.7699999996</v>
      </c>
      <c r="N23" s="14">
        <f t="shared" si="3"/>
        <v>100</v>
      </c>
      <c r="P23" s="9"/>
      <c r="Q23" s="9"/>
      <c r="R23" s="20"/>
      <c r="S23" s="20"/>
    </row>
    <row r="24" spans="1:19" ht="20.100000000000001" customHeight="1" x14ac:dyDescent="0.2">
      <c r="A24" s="33" t="s">
        <v>35</v>
      </c>
      <c r="B24" s="34"/>
      <c r="C24" s="34"/>
      <c r="D24" s="34"/>
      <c r="E24" s="34"/>
      <c r="F24" s="34"/>
      <c r="G24" s="34"/>
      <c r="H24" s="21"/>
      <c r="I24" s="21"/>
      <c r="J24" s="21"/>
      <c r="K24" s="22">
        <f>SUM(K10:K23)</f>
        <v>401093800</v>
      </c>
      <c r="L24" s="22">
        <f>SUM(L10:L23)</f>
        <v>445919594.82999998</v>
      </c>
      <c r="M24" s="22">
        <f>SUM(M10:M23)</f>
        <v>445919594.82999998</v>
      </c>
      <c r="N24" s="23">
        <f t="shared" si="3"/>
        <v>100</v>
      </c>
      <c r="P24" s="24"/>
      <c r="Q24" s="9"/>
    </row>
    <row r="25" spans="1:19" ht="20.100000000000001" customHeight="1" x14ac:dyDescent="0.2">
      <c r="A25" s="35" t="s">
        <v>36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1:19" ht="39.950000000000003" customHeight="1" x14ac:dyDescent="0.2">
      <c r="A26" s="10" t="s">
        <v>20</v>
      </c>
      <c r="B26" s="11" t="s">
        <v>21</v>
      </c>
      <c r="C26" s="11" t="s">
        <v>22</v>
      </c>
      <c r="D26" s="11" t="s">
        <v>24</v>
      </c>
      <c r="E26" s="12">
        <v>12</v>
      </c>
      <c r="F26" s="12">
        <v>12</v>
      </c>
      <c r="G26" s="12">
        <v>11</v>
      </c>
      <c r="H26" s="14">
        <f t="shared" ref="H26:H35" si="4">IFERROR(G26/F26*100,"-")</f>
        <v>91.666666666666657</v>
      </c>
      <c r="I26" s="15">
        <v>15</v>
      </c>
      <c r="J26" s="14">
        <f t="shared" ref="J26:J35" si="5">IFERROR(G26/(F26*(100-I26)/100)*100,"-")</f>
        <v>107.84313725490198</v>
      </c>
      <c r="K26" s="16">
        <v>2199549</v>
      </c>
      <c r="L26" s="16">
        <v>2357162.7000000002</v>
      </c>
      <c r="M26" s="16">
        <v>2357162.7000000002</v>
      </c>
      <c r="N26" s="14">
        <f>IFERROR(M26/L26*100,"-")</f>
        <v>100</v>
      </c>
    </row>
    <row r="27" spans="1:19" ht="35.1" customHeight="1" x14ac:dyDescent="0.2">
      <c r="A27" s="10" t="s">
        <v>37</v>
      </c>
      <c r="B27" s="11" t="s">
        <v>21</v>
      </c>
      <c r="C27" s="11" t="s">
        <v>22</v>
      </c>
      <c r="D27" s="11" t="s">
        <v>24</v>
      </c>
      <c r="E27" s="12">
        <v>12</v>
      </c>
      <c r="F27" s="12">
        <v>12</v>
      </c>
      <c r="G27" s="12">
        <v>11</v>
      </c>
      <c r="H27" s="14">
        <f t="shared" si="4"/>
        <v>91.666666666666657</v>
      </c>
      <c r="I27" s="15">
        <v>15</v>
      </c>
      <c r="J27" s="14">
        <f t="shared" si="5"/>
        <v>107.84313725490198</v>
      </c>
      <c r="K27" s="16">
        <v>343952</v>
      </c>
      <c r="L27" s="16">
        <v>368598.67</v>
      </c>
      <c r="M27" s="16">
        <v>368598.67</v>
      </c>
      <c r="N27" s="14">
        <f t="shared" ref="N27:N36" si="6">IFERROR(M27/L27*100,"-")</f>
        <v>100</v>
      </c>
    </row>
    <row r="28" spans="1:19" ht="39.950000000000003" customHeight="1" x14ac:dyDescent="0.2">
      <c r="A28" s="10" t="s">
        <v>38</v>
      </c>
      <c r="B28" s="11" t="s">
        <v>21</v>
      </c>
      <c r="C28" s="11" t="s">
        <v>22</v>
      </c>
      <c r="D28" s="11" t="s">
        <v>24</v>
      </c>
      <c r="E28" s="12">
        <v>313</v>
      </c>
      <c r="F28" s="12">
        <v>313</v>
      </c>
      <c r="G28" s="12">
        <v>299</v>
      </c>
      <c r="H28" s="14">
        <f t="shared" si="4"/>
        <v>95.527156549520768</v>
      </c>
      <c r="I28" s="15">
        <v>15</v>
      </c>
      <c r="J28" s="14">
        <f t="shared" si="5"/>
        <v>112.38489005825971</v>
      </c>
      <c r="K28" s="16">
        <v>43300286</v>
      </c>
      <c r="L28" s="16">
        <v>46403066.75</v>
      </c>
      <c r="M28" s="16">
        <v>46403066.75</v>
      </c>
      <c r="N28" s="14">
        <f t="shared" si="6"/>
        <v>100</v>
      </c>
    </row>
    <row r="29" spans="1:19" ht="39.950000000000003" customHeight="1" x14ac:dyDescent="0.2">
      <c r="A29" s="10" t="s">
        <v>39</v>
      </c>
      <c r="B29" s="11" t="s">
        <v>21</v>
      </c>
      <c r="C29" s="11" t="s">
        <v>22</v>
      </c>
      <c r="D29" s="11" t="s">
        <v>24</v>
      </c>
      <c r="E29" s="12">
        <v>704</v>
      </c>
      <c r="F29" s="12">
        <v>704</v>
      </c>
      <c r="G29" s="12">
        <v>691</v>
      </c>
      <c r="H29" s="14">
        <f t="shared" si="4"/>
        <v>98.153409090909093</v>
      </c>
      <c r="I29" s="15">
        <v>15</v>
      </c>
      <c r="J29" s="14">
        <f t="shared" si="5"/>
        <v>115.47459893048129</v>
      </c>
      <c r="K29" s="16">
        <v>94497087</v>
      </c>
      <c r="L29" s="16">
        <v>101268491.3</v>
      </c>
      <c r="M29" s="16">
        <v>101268491.3</v>
      </c>
      <c r="N29" s="14">
        <f t="shared" si="6"/>
        <v>100</v>
      </c>
    </row>
    <row r="30" spans="1:19" ht="35.1" customHeight="1" x14ac:dyDescent="0.2">
      <c r="A30" s="10" t="s">
        <v>29</v>
      </c>
      <c r="B30" s="19" t="s">
        <v>30</v>
      </c>
      <c r="C30" s="19" t="s">
        <v>22</v>
      </c>
      <c r="D30" s="19" t="s">
        <v>24</v>
      </c>
      <c r="E30" s="12">
        <v>79215</v>
      </c>
      <c r="F30" s="12">
        <v>79215</v>
      </c>
      <c r="G30" s="12">
        <v>86691</v>
      </c>
      <c r="H30" s="14">
        <f t="shared" si="4"/>
        <v>109.43760651391783</v>
      </c>
      <c r="I30" s="15">
        <v>15</v>
      </c>
      <c r="J30" s="14">
        <f t="shared" si="5"/>
        <v>128.75012531049154</v>
      </c>
      <c r="K30" s="16">
        <v>9069842</v>
      </c>
      <c r="L30" s="16">
        <v>9719762.2200000007</v>
      </c>
      <c r="M30" s="16">
        <v>9719762.2200000007</v>
      </c>
      <c r="N30" s="14">
        <f t="shared" si="6"/>
        <v>100</v>
      </c>
    </row>
    <row r="31" spans="1:19" ht="30" customHeight="1" x14ac:dyDescent="0.2">
      <c r="A31" s="10" t="s">
        <v>31</v>
      </c>
      <c r="B31" s="11" t="s">
        <v>21</v>
      </c>
      <c r="C31" s="11"/>
      <c r="D31" s="11"/>
      <c r="E31" s="12">
        <v>576</v>
      </c>
      <c r="F31" s="12">
        <v>576</v>
      </c>
      <c r="G31" s="12">
        <v>550</v>
      </c>
      <c r="H31" s="14">
        <f t="shared" si="4"/>
        <v>95.486111111111114</v>
      </c>
      <c r="I31" s="15">
        <v>15</v>
      </c>
      <c r="J31" s="14">
        <f t="shared" si="5"/>
        <v>112.33660130718954</v>
      </c>
      <c r="K31" s="16">
        <v>69972799</v>
      </c>
      <c r="L31" s="16">
        <v>74986859.510000005</v>
      </c>
      <c r="M31" s="16">
        <v>74986859.510000005</v>
      </c>
      <c r="N31" s="14">
        <f t="shared" si="6"/>
        <v>100</v>
      </c>
    </row>
    <row r="32" spans="1:19" ht="30" customHeight="1" x14ac:dyDescent="0.2">
      <c r="A32" s="10" t="s">
        <v>32</v>
      </c>
      <c r="B32" s="11" t="s">
        <v>21</v>
      </c>
      <c r="C32" s="11"/>
      <c r="D32" s="11"/>
      <c r="E32" s="12">
        <v>865</v>
      </c>
      <c r="F32" s="12">
        <v>865</v>
      </c>
      <c r="G32" s="12">
        <v>847</v>
      </c>
      <c r="H32" s="14">
        <f t="shared" si="4"/>
        <v>97.919075144508668</v>
      </c>
      <c r="I32" s="15">
        <v>15</v>
      </c>
      <c r="J32" s="14">
        <f t="shared" si="5"/>
        <v>115.19891193471608</v>
      </c>
      <c r="K32" s="16">
        <v>68973818</v>
      </c>
      <c r="L32" s="16">
        <v>73916294.25</v>
      </c>
      <c r="M32" s="16">
        <v>73916294.25</v>
      </c>
      <c r="N32" s="14">
        <f t="shared" si="6"/>
        <v>100</v>
      </c>
    </row>
    <row r="33" spans="1:19" ht="39.950000000000003" customHeight="1" x14ac:dyDescent="0.2">
      <c r="A33" s="10" t="s">
        <v>33</v>
      </c>
      <c r="B33" s="11" t="s">
        <v>21</v>
      </c>
      <c r="C33" s="11"/>
      <c r="D33" s="11"/>
      <c r="E33" s="12">
        <v>960</v>
      </c>
      <c r="F33" s="12">
        <v>960</v>
      </c>
      <c r="G33" s="12">
        <v>932</v>
      </c>
      <c r="H33" s="14">
        <f t="shared" si="4"/>
        <v>97.083333333333329</v>
      </c>
      <c r="I33" s="15">
        <v>15</v>
      </c>
      <c r="J33" s="14">
        <f t="shared" si="5"/>
        <v>114.21568627450979</v>
      </c>
      <c r="K33" s="16">
        <v>9108230</v>
      </c>
      <c r="L33" s="16">
        <v>9760900.9800000004</v>
      </c>
      <c r="M33" s="16">
        <v>9760900.9800000004</v>
      </c>
      <c r="N33" s="14">
        <f t="shared" si="6"/>
        <v>100</v>
      </c>
    </row>
    <row r="34" spans="1:19" ht="50.1" customHeight="1" x14ac:dyDescent="0.2">
      <c r="A34" s="10" t="s">
        <v>34</v>
      </c>
      <c r="B34" s="11" t="s">
        <v>21</v>
      </c>
      <c r="C34" s="11"/>
      <c r="D34" s="11"/>
      <c r="E34" s="12">
        <v>2206</v>
      </c>
      <c r="F34" s="12">
        <v>2206</v>
      </c>
      <c r="G34" s="12">
        <v>2213</v>
      </c>
      <c r="H34" s="14">
        <f t="shared" si="4"/>
        <v>100.31731640979147</v>
      </c>
      <c r="I34" s="15">
        <v>15</v>
      </c>
      <c r="J34" s="14">
        <f t="shared" si="5"/>
        <v>118.02037224681349</v>
      </c>
      <c r="K34" s="16">
        <v>6533285</v>
      </c>
      <c r="L34" s="16">
        <v>7001442.4400000004</v>
      </c>
      <c r="M34" s="16">
        <v>7001442.4400000004</v>
      </c>
      <c r="N34" s="14">
        <f t="shared" si="6"/>
        <v>100</v>
      </c>
    </row>
    <row r="35" spans="1:19" ht="30" customHeight="1" x14ac:dyDescent="0.2">
      <c r="A35" s="10" t="s">
        <v>40</v>
      </c>
      <c r="B35" s="11" t="s">
        <v>21</v>
      </c>
      <c r="C35" s="11"/>
      <c r="D35" s="11"/>
      <c r="E35" s="12">
        <v>375</v>
      </c>
      <c r="F35" s="12">
        <v>375</v>
      </c>
      <c r="G35" s="12">
        <v>375</v>
      </c>
      <c r="H35" s="14">
        <f t="shared" si="4"/>
        <v>100</v>
      </c>
      <c r="I35" s="15">
        <v>15</v>
      </c>
      <c r="J35" s="14">
        <f t="shared" si="5"/>
        <v>117.64705882352942</v>
      </c>
      <c r="K35" s="16">
        <v>686752</v>
      </c>
      <c r="L35" s="16">
        <v>735962.78</v>
      </c>
      <c r="M35" s="16">
        <v>735962.78</v>
      </c>
      <c r="N35" s="14">
        <f t="shared" si="6"/>
        <v>100</v>
      </c>
    </row>
    <row r="36" spans="1:19" ht="24.95" customHeight="1" x14ac:dyDescent="0.2">
      <c r="A36" s="33" t="s">
        <v>41</v>
      </c>
      <c r="B36" s="34"/>
      <c r="C36" s="34"/>
      <c r="D36" s="34"/>
      <c r="E36" s="34"/>
      <c r="F36" s="34"/>
      <c r="G36" s="34"/>
      <c r="H36" s="21"/>
      <c r="I36" s="21"/>
      <c r="J36" s="21"/>
      <c r="K36" s="22">
        <f>SUM(K26:K35)</f>
        <v>304685600</v>
      </c>
      <c r="L36" s="22">
        <f t="shared" ref="L36:M36" si="7">SUM(L26:L35)</f>
        <v>326518541.59999996</v>
      </c>
      <c r="M36" s="22">
        <f t="shared" si="7"/>
        <v>326518541.59999996</v>
      </c>
      <c r="N36" s="23">
        <f t="shared" si="6"/>
        <v>100</v>
      </c>
      <c r="P36" s="9"/>
      <c r="Q36" s="9"/>
      <c r="R36" s="9"/>
      <c r="S36" s="9"/>
    </row>
    <row r="37" spans="1:19" ht="20.100000000000001" customHeight="1" x14ac:dyDescent="0.2">
      <c r="A37" s="35" t="s">
        <v>42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P37" s="9"/>
      <c r="Q37" s="9"/>
    </row>
    <row r="38" spans="1:19" ht="30" customHeight="1" x14ac:dyDescent="0.2">
      <c r="A38" s="10" t="s">
        <v>43</v>
      </c>
      <c r="B38" s="19" t="s">
        <v>30</v>
      </c>
      <c r="C38" s="19" t="s">
        <v>22</v>
      </c>
      <c r="D38" s="19"/>
      <c r="E38" s="12">
        <v>9113</v>
      </c>
      <c r="F38" s="12">
        <v>9113</v>
      </c>
      <c r="G38" s="12">
        <v>9113</v>
      </c>
      <c r="H38" s="14">
        <f t="shared" ref="H38:H44" si="8">IFERROR(G38/F38*100,"-")</f>
        <v>100</v>
      </c>
      <c r="I38" s="15">
        <v>10</v>
      </c>
      <c r="J38" s="14">
        <f t="shared" ref="J38:J44" si="9">IFERROR(G38/(F38*(100-I38)/100)*100,"-")</f>
        <v>111.1111111111111</v>
      </c>
      <c r="K38" s="16">
        <v>718449</v>
      </c>
      <c r="L38" s="16">
        <v>784906.75</v>
      </c>
      <c r="M38" s="16">
        <v>784906.75</v>
      </c>
      <c r="N38" s="14">
        <f t="shared" ref="N38:N45" si="10">IFERROR(M38/L38*100,"-")</f>
        <v>100</v>
      </c>
    </row>
    <row r="39" spans="1:19" ht="68.25" x14ac:dyDescent="0.2">
      <c r="A39" s="10" t="s">
        <v>43</v>
      </c>
      <c r="B39" s="19" t="s">
        <v>30</v>
      </c>
      <c r="C39" s="18" t="s">
        <v>44</v>
      </c>
      <c r="D39" s="19"/>
      <c r="E39" s="12">
        <v>831814</v>
      </c>
      <c r="F39" s="12">
        <v>831814</v>
      </c>
      <c r="G39" s="12">
        <v>831814</v>
      </c>
      <c r="H39" s="14">
        <f t="shared" si="8"/>
        <v>100</v>
      </c>
      <c r="I39" s="15">
        <v>10</v>
      </c>
      <c r="J39" s="14">
        <f t="shared" si="9"/>
        <v>111.11111111111111</v>
      </c>
      <c r="K39" s="16">
        <v>79625292</v>
      </c>
      <c r="L39" s="16">
        <v>86990766.230000004</v>
      </c>
      <c r="M39" s="16">
        <v>86990766.230000004</v>
      </c>
      <c r="N39" s="14">
        <f t="shared" si="10"/>
        <v>100</v>
      </c>
    </row>
    <row r="40" spans="1:19" ht="68.25" x14ac:dyDescent="0.2">
      <c r="A40" s="10" t="s">
        <v>43</v>
      </c>
      <c r="B40" s="19" t="s">
        <v>30</v>
      </c>
      <c r="C40" s="18" t="s">
        <v>44</v>
      </c>
      <c r="D40" s="25" t="s">
        <v>45</v>
      </c>
      <c r="E40" s="12">
        <v>10111</v>
      </c>
      <c r="F40" s="12">
        <v>10111</v>
      </c>
      <c r="G40" s="12">
        <v>10111</v>
      </c>
      <c r="H40" s="14">
        <f t="shared" si="8"/>
        <v>100</v>
      </c>
      <c r="I40" s="15">
        <v>10</v>
      </c>
      <c r="J40" s="14">
        <f t="shared" si="9"/>
        <v>111.11111111111111</v>
      </c>
      <c r="K40" s="16">
        <v>1035823</v>
      </c>
      <c r="L40" s="16">
        <v>1131638.3799999999</v>
      </c>
      <c r="M40" s="16">
        <v>1131638.3799999999</v>
      </c>
      <c r="N40" s="14">
        <f t="shared" si="10"/>
        <v>100</v>
      </c>
    </row>
    <row r="41" spans="1:19" ht="39.950000000000003" customHeight="1" x14ac:dyDescent="0.2">
      <c r="A41" s="10" t="s">
        <v>46</v>
      </c>
      <c r="B41" s="19" t="s">
        <v>30</v>
      </c>
      <c r="C41" s="19" t="s">
        <v>22</v>
      </c>
      <c r="D41" s="19"/>
      <c r="E41" s="12">
        <v>83360</v>
      </c>
      <c r="F41" s="12">
        <v>83360</v>
      </c>
      <c r="G41" s="12">
        <v>83360</v>
      </c>
      <c r="H41" s="14">
        <f t="shared" si="8"/>
        <v>100</v>
      </c>
      <c r="I41" s="15">
        <v>10</v>
      </c>
      <c r="J41" s="14">
        <f t="shared" si="9"/>
        <v>111.11111111111111</v>
      </c>
      <c r="K41" s="16">
        <v>6575446</v>
      </c>
      <c r="L41" s="16">
        <v>7183685.8799999999</v>
      </c>
      <c r="M41" s="16">
        <v>7183685.8799999999</v>
      </c>
      <c r="N41" s="14">
        <f t="shared" si="10"/>
        <v>100</v>
      </c>
    </row>
    <row r="42" spans="1:19" ht="30" customHeight="1" x14ac:dyDescent="0.2">
      <c r="A42" s="10" t="s">
        <v>47</v>
      </c>
      <c r="B42" s="19" t="s">
        <v>21</v>
      </c>
      <c r="C42" s="19" t="s">
        <v>22</v>
      </c>
      <c r="D42" s="19"/>
      <c r="E42" s="12">
        <v>40</v>
      </c>
      <c r="F42" s="12">
        <v>40</v>
      </c>
      <c r="G42" s="12">
        <v>40</v>
      </c>
      <c r="H42" s="14">
        <f t="shared" si="8"/>
        <v>100</v>
      </c>
      <c r="I42" s="15">
        <v>10</v>
      </c>
      <c r="J42" s="14">
        <f t="shared" si="9"/>
        <v>111.11111111111111</v>
      </c>
      <c r="K42" s="16">
        <v>1389806</v>
      </c>
      <c r="L42" s="16">
        <v>1518365.41</v>
      </c>
      <c r="M42" s="16">
        <v>1518365.41</v>
      </c>
      <c r="N42" s="14">
        <f t="shared" si="10"/>
        <v>100</v>
      </c>
    </row>
    <row r="43" spans="1:19" ht="30" customHeight="1" x14ac:dyDescent="0.2">
      <c r="A43" s="26" t="s">
        <v>48</v>
      </c>
      <c r="B43" s="27" t="s">
        <v>49</v>
      </c>
      <c r="C43" s="19"/>
      <c r="D43" s="19"/>
      <c r="E43" s="12">
        <v>7</v>
      </c>
      <c r="F43" s="12">
        <v>7</v>
      </c>
      <c r="G43" s="12">
        <v>7</v>
      </c>
      <c r="H43" s="14">
        <f t="shared" si="8"/>
        <v>100</v>
      </c>
      <c r="I43" s="28">
        <v>0</v>
      </c>
      <c r="J43" s="14">
        <f t="shared" si="9"/>
        <v>100</v>
      </c>
      <c r="K43" s="29">
        <v>1338951</v>
      </c>
      <c r="L43" s="16">
        <v>1462806.23</v>
      </c>
      <c r="M43" s="29">
        <v>1462806.23</v>
      </c>
      <c r="N43" s="14">
        <f t="shared" si="10"/>
        <v>100</v>
      </c>
    </row>
    <row r="44" spans="1:19" ht="43.5" customHeight="1" x14ac:dyDescent="0.2">
      <c r="A44" s="26" t="s">
        <v>48</v>
      </c>
      <c r="B44" s="27" t="s">
        <v>50</v>
      </c>
      <c r="C44" s="19"/>
      <c r="D44" s="19"/>
      <c r="E44" s="12">
        <v>15</v>
      </c>
      <c r="F44" s="12">
        <v>15</v>
      </c>
      <c r="G44" s="12">
        <v>15</v>
      </c>
      <c r="H44" s="14">
        <f t="shared" si="8"/>
        <v>100</v>
      </c>
      <c r="I44" s="28">
        <v>0</v>
      </c>
      <c r="J44" s="14">
        <f t="shared" si="9"/>
        <v>100</v>
      </c>
      <c r="K44" s="29">
        <v>2845333</v>
      </c>
      <c r="L44" s="16">
        <v>3108531.12</v>
      </c>
      <c r="M44" s="29">
        <v>3108531.12</v>
      </c>
      <c r="N44" s="14">
        <f t="shared" si="10"/>
        <v>100</v>
      </c>
    </row>
    <row r="45" spans="1:19" ht="20.100000000000001" customHeight="1" x14ac:dyDescent="0.2">
      <c r="A45" s="33" t="s">
        <v>51</v>
      </c>
      <c r="B45" s="34"/>
      <c r="C45" s="34"/>
      <c r="D45" s="34"/>
      <c r="E45" s="34"/>
      <c r="F45" s="34"/>
      <c r="G45" s="34"/>
      <c r="H45" s="21"/>
      <c r="I45" s="21"/>
      <c r="J45" s="21"/>
      <c r="K45" s="22">
        <f>SUM(K38:K44)</f>
        <v>93529100</v>
      </c>
      <c r="L45" s="22">
        <f t="shared" ref="L45:M45" si="11">SUM(L38:L44)</f>
        <v>102180700</v>
      </c>
      <c r="M45" s="22">
        <f t="shared" si="11"/>
        <v>102180700</v>
      </c>
      <c r="N45" s="23">
        <f t="shared" si="10"/>
        <v>100</v>
      </c>
    </row>
    <row r="46" spans="1:19" ht="20.100000000000001" customHeight="1" x14ac:dyDescent="0.2">
      <c r="A46" s="35" t="s">
        <v>52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</row>
    <row r="47" spans="1:19" ht="39.950000000000003" customHeight="1" x14ac:dyDescent="0.2">
      <c r="A47" s="10" t="s">
        <v>53</v>
      </c>
      <c r="B47" s="11" t="s">
        <v>21</v>
      </c>
      <c r="C47" s="11" t="s">
        <v>22</v>
      </c>
      <c r="D47" s="11"/>
      <c r="E47" s="12">
        <v>11</v>
      </c>
      <c r="F47" s="12">
        <v>11</v>
      </c>
      <c r="G47" s="12">
        <v>12</v>
      </c>
      <c r="H47" s="14">
        <f t="shared" ref="H47:H62" si="12">IFERROR(G47/F47*100,"-")</f>
        <v>109.09090909090908</v>
      </c>
      <c r="I47" s="15">
        <v>15</v>
      </c>
      <c r="J47" s="14">
        <f t="shared" ref="J47:J62" si="13">IFERROR(G47/(F47*(100-I47)/100)*100,"-")</f>
        <v>128.34224598930481</v>
      </c>
      <c r="K47" s="16">
        <v>4210946</v>
      </c>
      <c r="L47" s="16">
        <v>4497678.78</v>
      </c>
      <c r="M47" s="16">
        <v>4497678.78</v>
      </c>
      <c r="N47" s="14">
        <f t="shared" ref="N47:N63" si="14">IFERROR(M47/L47*100,"-")</f>
        <v>100</v>
      </c>
    </row>
    <row r="48" spans="1:19" ht="39.950000000000003" customHeight="1" x14ac:dyDescent="0.2">
      <c r="A48" s="10" t="s">
        <v>53</v>
      </c>
      <c r="B48" s="11" t="s">
        <v>21</v>
      </c>
      <c r="C48" s="11" t="s">
        <v>22</v>
      </c>
      <c r="D48" s="19" t="s">
        <v>24</v>
      </c>
      <c r="E48" s="12">
        <v>40</v>
      </c>
      <c r="F48" s="12">
        <v>40</v>
      </c>
      <c r="G48" s="12">
        <v>47</v>
      </c>
      <c r="H48" s="14">
        <f t="shared" si="12"/>
        <v>117.5</v>
      </c>
      <c r="I48" s="15">
        <v>0</v>
      </c>
      <c r="J48" s="14">
        <f t="shared" si="13"/>
        <v>117.5</v>
      </c>
      <c r="K48" s="16">
        <v>13508511</v>
      </c>
      <c r="L48" s="16">
        <v>14428335.890000001</v>
      </c>
      <c r="M48" s="16">
        <v>14428335.890000001</v>
      </c>
      <c r="N48" s="14">
        <f t="shared" si="14"/>
        <v>100</v>
      </c>
    </row>
    <row r="49" spans="1:14" ht="39.950000000000003" customHeight="1" x14ac:dyDescent="0.2">
      <c r="A49" s="10" t="s">
        <v>54</v>
      </c>
      <c r="B49" s="11" t="s">
        <v>21</v>
      </c>
      <c r="C49" s="11"/>
      <c r="D49" s="19" t="s">
        <v>24</v>
      </c>
      <c r="E49" s="12">
        <v>40</v>
      </c>
      <c r="F49" s="12">
        <v>40</v>
      </c>
      <c r="G49" s="12">
        <v>47</v>
      </c>
      <c r="H49" s="14">
        <f t="shared" si="12"/>
        <v>117.5</v>
      </c>
      <c r="I49" s="15">
        <v>0</v>
      </c>
      <c r="J49" s="14">
        <f t="shared" si="13"/>
        <v>117.5</v>
      </c>
      <c r="K49" s="16">
        <v>8233759</v>
      </c>
      <c r="L49" s="16">
        <v>8794414.1699999999</v>
      </c>
      <c r="M49" s="16">
        <v>8794414.1699999999</v>
      </c>
      <c r="N49" s="14">
        <f t="shared" si="14"/>
        <v>100</v>
      </c>
    </row>
    <row r="50" spans="1:14" ht="30" customHeight="1" x14ac:dyDescent="0.2">
      <c r="A50" s="10" t="s">
        <v>55</v>
      </c>
      <c r="B50" s="19" t="s">
        <v>30</v>
      </c>
      <c r="C50" s="11" t="s">
        <v>22</v>
      </c>
      <c r="D50" s="19"/>
      <c r="E50" s="12">
        <v>0</v>
      </c>
      <c r="F50" s="12">
        <v>0</v>
      </c>
      <c r="G50" s="12">
        <v>0</v>
      </c>
      <c r="H50" s="14" t="str">
        <f t="shared" si="12"/>
        <v>-</v>
      </c>
      <c r="I50" s="15">
        <v>15</v>
      </c>
      <c r="J50" s="14" t="str">
        <f t="shared" si="13"/>
        <v>-</v>
      </c>
      <c r="K50" s="16">
        <v>0</v>
      </c>
      <c r="L50" s="16">
        <v>0</v>
      </c>
      <c r="M50" s="16">
        <v>0</v>
      </c>
      <c r="N50" s="14" t="str">
        <f t="shared" si="14"/>
        <v>-</v>
      </c>
    </row>
    <row r="51" spans="1:14" ht="39.950000000000003" customHeight="1" x14ac:dyDescent="0.2">
      <c r="A51" s="10" t="s">
        <v>55</v>
      </c>
      <c r="B51" s="19" t="s">
        <v>30</v>
      </c>
      <c r="C51" s="11" t="s">
        <v>22</v>
      </c>
      <c r="D51" s="19" t="s">
        <v>24</v>
      </c>
      <c r="E51" s="12">
        <v>10422</v>
      </c>
      <c r="F51" s="12">
        <v>10422</v>
      </c>
      <c r="G51" s="12">
        <v>11380</v>
      </c>
      <c r="H51" s="14">
        <f t="shared" si="12"/>
        <v>109.19209364805221</v>
      </c>
      <c r="I51" s="15">
        <v>0</v>
      </c>
      <c r="J51" s="14">
        <f t="shared" si="13"/>
        <v>109.19209364805221</v>
      </c>
      <c r="K51" s="16">
        <v>3938618</v>
      </c>
      <c r="L51" s="16">
        <v>4206807.3600000003</v>
      </c>
      <c r="M51" s="16">
        <v>4206807.3600000003</v>
      </c>
      <c r="N51" s="14">
        <f t="shared" si="14"/>
        <v>100</v>
      </c>
    </row>
    <row r="52" spans="1:14" ht="39.950000000000003" customHeight="1" x14ac:dyDescent="0.2">
      <c r="A52" s="10" t="s">
        <v>56</v>
      </c>
      <c r="B52" s="11" t="s">
        <v>21</v>
      </c>
      <c r="C52" s="11"/>
      <c r="D52" s="11"/>
      <c r="E52" s="12">
        <v>261</v>
      </c>
      <c r="F52" s="12">
        <v>261</v>
      </c>
      <c r="G52" s="12">
        <v>288</v>
      </c>
      <c r="H52" s="14">
        <f t="shared" si="12"/>
        <v>110.34482758620689</v>
      </c>
      <c r="I52" s="15">
        <v>15</v>
      </c>
      <c r="J52" s="14">
        <f t="shared" si="13"/>
        <v>129.81744421906694</v>
      </c>
      <c r="K52" s="16">
        <v>3815327</v>
      </c>
      <c r="L52" s="16">
        <v>4075121.2</v>
      </c>
      <c r="M52" s="16">
        <v>4075121.2</v>
      </c>
      <c r="N52" s="14">
        <f t="shared" si="14"/>
        <v>100</v>
      </c>
    </row>
    <row r="53" spans="1:14" ht="50.1" customHeight="1" x14ac:dyDescent="0.2">
      <c r="A53" s="10" t="s">
        <v>57</v>
      </c>
      <c r="B53" s="11" t="s">
        <v>21</v>
      </c>
      <c r="C53" s="11"/>
      <c r="D53" s="11"/>
      <c r="E53" s="12">
        <v>1269</v>
      </c>
      <c r="F53" s="12">
        <v>1269</v>
      </c>
      <c r="G53" s="12">
        <v>1420</v>
      </c>
      <c r="H53" s="14">
        <f t="shared" si="12"/>
        <v>111.89913317572892</v>
      </c>
      <c r="I53" s="15">
        <v>15</v>
      </c>
      <c r="J53" s="14">
        <f t="shared" si="13"/>
        <v>131.64603903026929</v>
      </c>
      <c r="K53" s="16">
        <v>3117205</v>
      </c>
      <c r="L53" s="16">
        <v>3329462.5</v>
      </c>
      <c r="M53" s="16">
        <v>3329462.5</v>
      </c>
      <c r="N53" s="14">
        <f t="shared" si="14"/>
        <v>100</v>
      </c>
    </row>
    <row r="54" spans="1:14" ht="39.950000000000003" customHeight="1" x14ac:dyDescent="0.2">
      <c r="A54" s="10" t="s">
        <v>58</v>
      </c>
      <c r="B54" s="11" t="s">
        <v>21</v>
      </c>
      <c r="C54" s="11"/>
      <c r="D54" s="11"/>
      <c r="E54" s="12">
        <v>119</v>
      </c>
      <c r="F54" s="12">
        <v>119</v>
      </c>
      <c r="G54" s="12">
        <v>108</v>
      </c>
      <c r="H54" s="14">
        <f t="shared" si="12"/>
        <v>90.756302521008408</v>
      </c>
      <c r="I54" s="15">
        <v>15</v>
      </c>
      <c r="J54" s="14">
        <f t="shared" si="13"/>
        <v>106.77212061295106</v>
      </c>
      <c r="K54" s="16">
        <v>2939825</v>
      </c>
      <c r="L54" s="16">
        <v>3140004.3</v>
      </c>
      <c r="M54" s="16">
        <v>3140004.3</v>
      </c>
      <c r="N54" s="14">
        <f t="shared" si="14"/>
        <v>100</v>
      </c>
    </row>
    <row r="55" spans="1:14" ht="50.1" customHeight="1" x14ac:dyDescent="0.2">
      <c r="A55" s="10" t="s">
        <v>59</v>
      </c>
      <c r="B55" s="11" t="s">
        <v>21</v>
      </c>
      <c r="C55" s="11"/>
      <c r="D55" s="11"/>
      <c r="E55" s="12">
        <v>119</v>
      </c>
      <c r="F55" s="12">
        <v>119</v>
      </c>
      <c r="G55" s="12">
        <v>108</v>
      </c>
      <c r="H55" s="14">
        <f t="shared" si="12"/>
        <v>90.756302521008408</v>
      </c>
      <c r="I55" s="15">
        <v>15</v>
      </c>
      <c r="J55" s="14">
        <f t="shared" si="13"/>
        <v>106.77212061295106</v>
      </c>
      <c r="K55" s="16">
        <v>81774222</v>
      </c>
      <c r="L55" s="16">
        <v>87342412.670000002</v>
      </c>
      <c r="M55" s="16">
        <v>87342412.670000002</v>
      </c>
      <c r="N55" s="14">
        <f t="shared" si="14"/>
        <v>100</v>
      </c>
    </row>
    <row r="56" spans="1:14" ht="60.75" customHeight="1" x14ac:dyDescent="0.2">
      <c r="A56" s="10" t="s">
        <v>60</v>
      </c>
      <c r="B56" s="11" t="s">
        <v>21</v>
      </c>
      <c r="C56" s="11"/>
      <c r="D56" s="11"/>
      <c r="E56" s="12">
        <v>11</v>
      </c>
      <c r="F56" s="12">
        <v>11</v>
      </c>
      <c r="G56" s="12">
        <v>12</v>
      </c>
      <c r="H56" s="14">
        <f t="shared" si="12"/>
        <v>109.09090909090908</v>
      </c>
      <c r="I56" s="15">
        <v>15</v>
      </c>
      <c r="J56" s="14">
        <f t="shared" si="13"/>
        <v>128.34224598930481</v>
      </c>
      <c r="K56" s="16">
        <v>1542753</v>
      </c>
      <c r="L56" s="16">
        <v>1647802.52</v>
      </c>
      <c r="M56" s="16">
        <v>1647802.52</v>
      </c>
      <c r="N56" s="14">
        <f t="shared" si="14"/>
        <v>100</v>
      </c>
    </row>
    <row r="57" spans="1:14" ht="30" customHeight="1" x14ac:dyDescent="0.2">
      <c r="A57" s="10" t="s">
        <v>61</v>
      </c>
      <c r="B57" s="11" t="s">
        <v>21</v>
      </c>
      <c r="C57" s="11"/>
      <c r="D57" s="11"/>
      <c r="E57" s="12">
        <v>119</v>
      </c>
      <c r="F57" s="12">
        <v>119</v>
      </c>
      <c r="G57" s="12">
        <v>108</v>
      </c>
      <c r="H57" s="14">
        <f t="shared" si="12"/>
        <v>90.756302521008408</v>
      </c>
      <c r="I57" s="15">
        <v>15</v>
      </c>
      <c r="J57" s="14">
        <f t="shared" si="13"/>
        <v>106.77212061295106</v>
      </c>
      <c r="K57" s="16">
        <v>8475895</v>
      </c>
      <c r="L57" s="16">
        <v>9053037.75</v>
      </c>
      <c r="M57" s="16">
        <v>9053037.75</v>
      </c>
      <c r="N57" s="14">
        <f t="shared" si="14"/>
        <v>100</v>
      </c>
    </row>
    <row r="58" spans="1:14" ht="30" customHeight="1" x14ac:dyDescent="0.2">
      <c r="A58" s="10" t="s">
        <v>40</v>
      </c>
      <c r="B58" s="11" t="s">
        <v>21</v>
      </c>
      <c r="C58" s="11"/>
      <c r="D58" s="19"/>
      <c r="E58" s="12">
        <v>1680</v>
      </c>
      <c r="F58" s="12">
        <v>1680</v>
      </c>
      <c r="G58" s="12">
        <v>1680</v>
      </c>
      <c r="H58" s="14">
        <f t="shared" si="12"/>
        <v>100</v>
      </c>
      <c r="I58" s="15">
        <v>15</v>
      </c>
      <c r="J58" s="14">
        <f t="shared" si="13"/>
        <v>117.64705882352942</v>
      </c>
      <c r="K58" s="16">
        <v>6271809</v>
      </c>
      <c r="L58" s="16">
        <v>6698870.5800000001</v>
      </c>
      <c r="M58" s="16">
        <v>6698870.5800000001</v>
      </c>
      <c r="N58" s="14">
        <f t="shared" si="14"/>
        <v>100</v>
      </c>
    </row>
    <row r="59" spans="1:14" ht="66.75" customHeight="1" x14ac:dyDescent="0.2">
      <c r="A59" s="10" t="s">
        <v>62</v>
      </c>
      <c r="B59" s="11" t="s">
        <v>21</v>
      </c>
      <c r="C59" s="11"/>
      <c r="D59" s="11"/>
      <c r="E59" s="12">
        <v>65</v>
      </c>
      <c r="F59" s="12">
        <v>65</v>
      </c>
      <c r="G59" s="12">
        <v>65</v>
      </c>
      <c r="H59" s="14">
        <f t="shared" si="12"/>
        <v>100</v>
      </c>
      <c r="I59" s="15">
        <v>15</v>
      </c>
      <c r="J59" s="14">
        <f t="shared" si="13"/>
        <v>117.64705882352942</v>
      </c>
      <c r="K59" s="16">
        <v>1701426</v>
      </c>
      <c r="L59" s="16">
        <v>1817279.92</v>
      </c>
      <c r="M59" s="16">
        <v>1817279.92</v>
      </c>
      <c r="N59" s="14">
        <f t="shared" si="14"/>
        <v>100</v>
      </c>
    </row>
    <row r="60" spans="1:14" ht="82.5" customHeight="1" x14ac:dyDescent="0.2">
      <c r="A60" s="10" t="s">
        <v>63</v>
      </c>
      <c r="B60" s="11" t="s">
        <v>21</v>
      </c>
      <c r="C60" s="11"/>
      <c r="D60" s="11"/>
      <c r="E60" s="12">
        <v>355</v>
      </c>
      <c r="F60" s="12">
        <v>355</v>
      </c>
      <c r="G60" s="12">
        <v>390</v>
      </c>
      <c r="H60" s="14">
        <f t="shared" si="12"/>
        <v>109.85915492957747</v>
      </c>
      <c r="I60" s="15">
        <v>15</v>
      </c>
      <c r="J60" s="14">
        <f t="shared" si="13"/>
        <v>129.24606462303231</v>
      </c>
      <c r="K60" s="16">
        <v>3203635</v>
      </c>
      <c r="L60" s="16">
        <v>3421777.71</v>
      </c>
      <c r="M60" s="16">
        <v>3421777.71</v>
      </c>
      <c r="N60" s="14">
        <f t="shared" si="14"/>
        <v>100</v>
      </c>
    </row>
    <row r="61" spans="1:14" ht="50.1" customHeight="1" x14ac:dyDescent="0.2">
      <c r="A61" s="10" t="s">
        <v>64</v>
      </c>
      <c r="B61" s="11" t="s">
        <v>21</v>
      </c>
      <c r="C61" s="11"/>
      <c r="D61" s="19"/>
      <c r="E61" s="12">
        <v>130</v>
      </c>
      <c r="F61" s="12">
        <v>130</v>
      </c>
      <c r="G61" s="12">
        <v>134</v>
      </c>
      <c r="H61" s="14">
        <f t="shared" si="12"/>
        <v>103.07692307692307</v>
      </c>
      <c r="I61" s="15">
        <v>15</v>
      </c>
      <c r="J61" s="14">
        <f t="shared" si="13"/>
        <v>121.26696832579185</v>
      </c>
      <c r="K61" s="16">
        <v>3217439</v>
      </c>
      <c r="L61" s="16">
        <v>3436521.65</v>
      </c>
      <c r="M61" s="16">
        <v>3436521.65</v>
      </c>
      <c r="N61" s="14">
        <f t="shared" si="14"/>
        <v>100</v>
      </c>
    </row>
    <row r="62" spans="1:14" ht="30" customHeight="1" x14ac:dyDescent="0.2">
      <c r="A62" s="10" t="s">
        <v>65</v>
      </c>
      <c r="B62" s="11" t="s">
        <v>21</v>
      </c>
      <c r="C62" s="11"/>
      <c r="D62" s="11"/>
      <c r="E62" s="12">
        <v>14</v>
      </c>
      <c r="F62" s="12">
        <v>14</v>
      </c>
      <c r="G62" s="12">
        <v>34</v>
      </c>
      <c r="H62" s="14">
        <f t="shared" si="12"/>
        <v>242.85714285714283</v>
      </c>
      <c r="I62" s="15">
        <v>15</v>
      </c>
      <c r="J62" s="14">
        <f t="shared" si="13"/>
        <v>285.71428571428572</v>
      </c>
      <c r="K62" s="16">
        <v>1865230</v>
      </c>
      <c r="L62" s="16">
        <v>1992237.7</v>
      </c>
      <c r="M62" s="16">
        <v>1992237.7</v>
      </c>
      <c r="N62" s="14">
        <f t="shared" si="14"/>
        <v>100</v>
      </c>
    </row>
    <row r="63" spans="1:14" ht="24.95" customHeight="1" x14ac:dyDescent="0.2">
      <c r="A63" s="33" t="s">
        <v>66</v>
      </c>
      <c r="B63" s="34"/>
      <c r="C63" s="34"/>
      <c r="D63" s="34"/>
      <c r="E63" s="34"/>
      <c r="F63" s="34"/>
      <c r="G63" s="34"/>
      <c r="H63" s="21"/>
      <c r="I63" s="21"/>
      <c r="J63" s="21"/>
      <c r="K63" s="22">
        <f>SUM(K47:K62)</f>
        <v>147816600</v>
      </c>
      <c r="L63" s="22">
        <f t="shared" ref="L63:M63" si="15">SUM(L47:L62)</f>
        <v>157881764.69999999</v>
      </c>
      <c r="M63" s="22">
        <f t="shared" si="15"/>
        <v>157881764.69999999</v>
      </c>
      <c r="N63" s="23">
        <f t="shared" si="14"/>
        <v>100</v>
      </c>
    </row>
    <row r="64" spans="1:14" ht="38.1" customHeight="1" x14ac:dyDescent="0.2">
      <c r="A64" s="37" t="s">
        <v>67</v>
      </c>
      <c r="B64" s="38"/>
      <c r="C64" s="38"/>
      <c r="D64" s="38"/>
      <c r="E64" s="38"/>
      <c r="F64" s="38"/>
      <c r="G64" s="38"/>
      <c r="H64" s="38"/>
      <c r="I64" s="39"/>
      <c r="J64" s="6"/>
      <c r="K64" s="7">
        <f>SUM(K73)</f>
        <v>654928800</v>
      </c>
      <c r="L64" s="7">
        <f t="shared" ref="L64:M64" si="16">SUM(L73)</f>
        <v>730997945.40999985</v>
      </c>
      <c r="M64" s="7">
        <f t="shared" si="16"/>
        <v>730997945.40999985</v>
      </c>
      <c r="N64" s="8">
        <f>IFERROR(M64/L64*100,"-")</f>
        <v>100</v>
      </c>
    </row>
    <row r="65" spans="1:17" ht="20.100000000000001" customHeight="1" x14ac:dyDescent="0.2">
      <c r="A65" s="35" t="s">
        <v>68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</row>
    <row r="66" spans="1:17" ht="48" customHeight="1" x14ac:dyDescent="0.2">
      <c r="A66" s="10" t="s">
        <v>69</v>
      </c>
      <c r="B66" s="11" t="s">
        <v>21</v>
      </c>
      <c r="C66" s="11" t="s">
        <v>22</v>
      </c>
      <c r="D66" s="11"/>
      <c r="E66" s="12">
        <v>1923</v>
      </c>
      <c r="F66" s="12">
        <v>1762</v>
      </c>
      <c r="G66" s="12">
        <v>1804</v>
      </c>
      <c r="H66" s="14">
        <f t="shared" ref="H66:H72" si="17">IFERROR(G66/F66*100,"-")</f>
        <v>102.38365493757094</v>
      </c>
      <c r="I66" s="15">
        <v>15</v>
      </c>
      <c r="J66" s="14">
        <f t="shared" ref="J66:J72" si="18">IFERROR(G66/(F66*(100-I66)/100)*100,"-")</f>
        <v>120.45135875008346</v>
      </c>
      <c r="K66" s="16">
        <v>162583395</v>
      </c>
      <c r="L66" s="16">
        <v>181467249.12</v>
      </c>
      <c r="M66" s="16">
        <v>181467249.12</v>
      </c>
      <c r="N66" s="14">
        <f t="shared" ref="N66:N73" si="19">IFERROR(M66/L66*100,"-")</f>
        <v>100</v>
      </c>
    </row>
    <row r="67" spans="1:17" ht="49.5" customHeight="1" x14ac:dyDescent="0.2">
      <c r="A67" s="10" t="s">
        <v>70</v>
      </c>
      <c r="B67" s="11" t="s">
        <v>21</v>
      </c>
      <c r="C67" s="11" t="s">
        <v>22</v>
      </c>
      <c r="D67" s="19"/>
      <c r="E67" s="12">
        <v>5993</v>
      </c>
      <c r="F67" s="12">
        <v>5697</v>
      </c>
      <c r="G67" s="12">
        <v>6015</v>
      </c>
      <c r="H67" s="14">
        <f t="shared" si="17"/>
        <v>105.58188520273828</v>
      </c>
      <c r="I67" s="15">
        <v>15</v>
      </c>
      <c r="J67" s="14">
        <f t="shared" si="18"/>
        <v>124.21398259145681</v>
      </c>
      <c r="K67" s="16">
        <v>367118382</v>
      </c>
      <c r="L67" s="16">
        <v>409758714.18000001</v>
      </c>
      <c r="M67" s="16">
        <v>409758714.18000001</v>
      </c>
      <c r="N67" s="14">
        <f t="shared" si="19"/>
        <v>100</v>
      </c>
    </row>
    <row r="68" spans="1:17" ht="49.5" customHeight="1" x14ac:dyDescent="0.2">
      <c r="A68" s="10" t="s">
        <v>70</v>
      </c>
      <c r="B68" s="11" t="s">
        <v>21</v>
      </c>
      <c r="C68" s="11" t="s">
        <v>71</v>
      </c>
      <c r="D68" s="19"/>
      <c r="E68" s="12">
        <v>1101</v>
      </c>
      <c r="F68" s="12">
        <v>992</v>
      </c>
      <c r="G68" s="12">
        <v>973</v>
      </c>
      <c r="H68" s="14">
        <f t="shared" si="17"/>
        <v>98.084677419354833</v>
      </c>
      <c r="I68" s="15">
        <v>15</v>
      </c>
      <c r="J68" s="14">
        <f t="shared" si="18"/>
        <v>115.39373814041744</v>
      </c>
      <c r="K68" s="16">
        <v>41573075</v>
      </c>
      <c r="L68" s="16">
        <v>46401734.68</v>
      </c>
      <c r="M68" s="16">
        <v>46401734.68</v>
      </c>
      <c r="N68" s="14">
        <f t="shared" si="19"/>
        <v>100</v>
      </c>
    </row>
    <row r="69" spans="1:17" ht="69.75" customHeight="1" x14ac:dyDescent="0.2">
      <c r="A69" s="10" t="s">
        <v>72</v>
      </c>
      <c r="B69" s="11" t="s">
        <v>73</v>
      </c>
      <c r="C69" s="11" t="s">
        <v>22</v>
      </c>
      <c r="D69" s="19"/>
      <c r="E69" s="12">
        <v>82350</v>
      </c>
      <c r="F69" s="12">
        <v>104450</v>
      </c>
      <c r="G69" s="12">
        <v>102050</v>
      </c>
      <c r="H69" s="14">
        <f t="shared" si="17"/>
        <v>97.70224988032551</v>
      </c>
      <c r="I69" s="15">
        <v>15</v>
      </c>
      <c r="J69" s="14">
        <f t="shared" si="18"/>
        <v>114.94382338861826</v>
      </c>
      <c r="K69" s="16">
        <v>12962483</v>
      </c>
      <c r="L69" s="16">
        <v>14468058.880000001</v>
      </c>
      <c r="M69" s="16">
        <v>14468058.880000001</v>
      </c>
      <c r="N69" s="14">
        <f t="shared" si="19"/>
        <v>100</v>
      </c>
    </row>
    <row r="70" spans="1:17" ht="70.5" customHeight="1" x14ac:dyDescent="0.2">
      <c r="A70" s="10" t="s">
        <v>72</v>
      </c>
      <c r="B70" s="11" t="s">
        <v>73</v>
      </c>
      <c r="C70" s="11" t="s">
        <v>22</v>
      </c>
      <c r="D70" s="19" t="s">
        <v>45</v>
      </c>
      <c r="E70" s="12">
        <v>320897</v>
      </c>
      <c r="F70" s="12">
        <v>300842</v>
      </c>
      <c r="G70" s="12">
        <v>347873</v>
      </c>
      <c r="H70" s="14">
        <f t="shared" si="17"/>
        <v>115.63312303468265</v>
      </c>
      <c r="I70" s="15">
        <v>15</v>
      </c>
      <c r="J70" s="14">
        <f t="shared" si="18"/>
        <v>136.03896827609722</v>
      </c>
      <c r="K70" s="16">
        <v>49481065</v>
      </c>
      <c r="L70" s="16">
        <v>55228227.630000003</v>
      </c>
      <c r="M70" s="16">
        <v>55228227.630000003</v>
      </c>
      <c r="N70" s="14">
        <f t="shared" si="19"/>
        <v>100</v>
      </c>
    </row>
    <row r="71" spans="1:17" ht="70.5" customHeight="1" x14ac:dyDescent="0.2">
      <c r="A71" s="10" t="s">
        <v>74</v>
      </c>
      <c r="B71" s="11" t="s">
        <v>73</v>
      </c>
      <c r="C71" s="11" t="s">
        <v>75</v>
      </c>
      <c r="D71" s="19"/>
      <c r="E71" s="12">
        <v>225875</v>
      </c>
      <c r="F71" s="12">
        <v>205932</v>
      </c>
      <c r="G71" s="12">
        <v>194971</v>
      </c>
      <c r="H71" s="14">
        <f t="shared" si="17"/>
        <v>94.677369228677435</v>
      </c>
      <c r="I71" s="15">
        <v>15</v>
      </c>
      <c r="J71" s="14">
        <f t="shared" si="18"/>
        <v>111.38514026903226</v>
      </c>
      <c r="K71" s="16">
        <v>18208615</v>
      </c>
      <c r="L71" s="16">
        <v>20323522.420000002</v>
      </c>
      <c r="M71" s="16">
        <v>20323522.420000002</v>
      </c>
      <c r="N71" s="14">
        <f t="shared" si="19"/>
        <v>100</v>
      </c>
    </row>
    <row r="72" spans="1:17" ht="49.5" customHeight="1" x14ac:dyDescent="0.2">
      <c r="A72" s="10" t="s">
        <v>76</v>
      </c>
      <c r="B72" s="11" t="s">
        <v>73</v>
      </c>
      <c r="C72" s="11" t="s">
        <v>77</v>
      </c>
      <c r="D72" s="19"/>
      <c r="E72" s="12">
        <v>91124</v>
      </c>
      <c r="F72" s="12">
        <v>91124</v>
      </c>
      <c r="G72" s="12">
        <v>91124</v>
      </c>
      <c r="H72" s="14">
        <f t="shared" si="17"/>
        <v>100</v>
      </c>
      <c r="I72" s="15">
        <v>15</v>
      </c>
      <c r="J72" s="14">
        <f t="shared" si="18"/>
        <v>117.64705882352942</v>
      </c>
      <c r="K72" s="29">
        <v>3001785</v>
      </c>
      <c r="L72" s="29">
        <v>3350438.5</v>
      </c>
      <c r="M72" s="29">
        <v>3350438.5</v>
      </c>
      <c r="N72" s="14">
        <f t="shared" si="19"/>
        <v>100</v>
      </c>
    </row>
    <row r="73" spans="1:17" ht="20.100000000000001" customHeight="1" x14ac:dyDescent="0.2">
      <c r="A73" s="33" t="s">
        <v>78</v>
      </c>
      <c r="B73" s="34"/>
      <c r="C73" s="34"/>
      <c r="D73" s="34"/>
      <c r="E73" s="34"/>
      <c r="F73" s="34"/>
      <c r="G73" s="34"/>
      <c r="H73" s="21"/>
      <c r="I73" s="21"/>
      <c r="J73" s="21"/>
      <c r="K73" s="22">
        <f>SUM(K66:K72)</f>
        <v>654928800</v>
      </c>
      <c r="L73" s="22">
        <f t="shared" ref="L73:M73" si="20">SUM(L66:L72)</f>
        <v>730997945.40999985</v>
      </c>
      <c r="M73" s="22">
        <f t="shared" si="20"/>
        <v>730997945.40999985</v>
      </c>
      <c r="N73" s="23">
        <f t="shared" si="19"/>
        <v>100</v>
      </c>
      <c r="P73" s="9"/>
      <c r="Q73" s="9"/>
    </row>
    <row r="74" spans="1:17" ht="30" customHeight="1" x14ac:dyDescent="0.2">
      <c r="A74" s="37" t="s">
        <v>79</v>
      </c>
      <c r="B74" s="38"/>
      <c r="C74" s="38"/>
      <c r="D74" s="38"/>
      <c r="E74" s="38"/>
      <c r="F74" s="38"/>
      <c r="G74" s="38"/>
      <c r="H74" s="38"/>
      <c r="I74" s="39"/>
      <c r="J74" s="6"/>
      <c r="K74" s="7">
        <f>SUM(K85)</f>
        <v>25958500</v>
      </c>
      <c r="L74" s="7">
        <f t="shared" ref="L74:M74" si="21">SUM(L85)</f>
        <v>26374099.999999996</v>
      </c>
      <c r="M74" s="7">
        <f t="shared" si="21"/>
        <v>26374099.999999996</v>
      </c>
      <c r="N74" s="8">
        <f>IFERROR(M74/L74*100,"-")</f>
        <v>100</v>
      </c>
    </row>
    <row r="75" spans="1:17" ht="20.100000000000001" customHeight="1" x14ac:dyDescent="0.2">
      <c r="A75" s="35" t="s">
        <v>80</v>
      </c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1:17" ht="35.1" customHeight="1" x14ac:dyDescent="0.2">
      <c r="A76" s="10" t="s">
        <v>81</v>
      </c>
      <c r="B76" s="11" t="s">
        <v>30</v>
      </c>
      <c r="C76" s="11" t="s">
        <v>22</v>
      </c>
      <c r="D76" s="11"/>
      <c r="E76" s="12">
        <v>64800</v>
      </c>
      <c r="F76" s="12">
        <v>64800</v>
      </c>
      <c r="G76" s="12">
        <v>64800</v>
      </c>
      <c r="H76" s="14">
        <f t="shared" ref="H76:H84" si="22">IFERROR(G76/F76*100,"-")</f>
        <v>100</v>
      </c>
      <c r="I76" s="15">
        <v>10</v>
      </c>
      <c r="J76" s="14">
        <f t="shared" ref="J76:J84" si="23">IFERROR(G76/(F76*(100-I76)/100)*100,"-")</f>
        <v>111.11111111111111</v>
      </c>
      <c r="K76" s="16">
        <v>5874595</v>
      </c>
      <c r="L76" s="16">
        <v>5968648.2699999996</v>
      </c>
      <c r="M76" s="16">
        <v>5968648.2699999996</v>
      </c>
      <c r="N76" s="14">
        <f t="shared" ref="N76:N85" si="24">IFERROR(M76/L76*100,"-")</f>
        <v>100</v>
      </c>
    </row>
    <row r="77" spans="1:17" ht="35.1" customHeight="1" x14ac:dyDescent="0.2">
      <c r="A77" s="10" t="s">
        <v>81</v>
      </c>
      <c r="B77" s="11" t="s">
        <v>30</v>
      </c>
      <c r="C77" s="11" t="s">
        <v>82</v>
      </c>
      <c r="D77" s="11"/>
      <c r="E77" s="12">
        <v>64800</v>
      </c>
      <c r="F77" s="12">
        <v>64800</v>
      </c>
      <c r="G77" s="12">
        <v>64800</v>
      </c>
      <c r="H77" s="14">
        <f t="shared" si="22"/>
        <v>100</v>
      </c>
      <c r="I77" s="15">
        <v>10</v>
      </c>
      <c r="J77" s="14">
        <f t="shared" si="23"/>
        <v>111.11111111111111</v>
      </c>
      <c r="K77" s="16">
        <v>5874595</v>
      </c>
      <c r="L77" s="16">
        <v>5968648.2699999996</v>
      </c>
      <c r="M77" s="16">
        <v>5968648.2699999996</v>
      </c>
      <c r="N77" s="14">
        <f t="shared" si="24"/>
        <v>100</v>
      </c>
    </row>
    <row r="78" spans="1:17" ht="50.1" customHeight="1" x14ac:dyDescent="0.2">
      <c r="A78" s="10" t="s">
        <v>81</v>
      </c>
      <c r="B78" s="11" t="s">
        <v>30</v>
      </c>
      <c r="C78" s="30" t="s">
        <v>83</v>
      </c>
      <c r="D78" s="11"/>
      <c r="E78" s="12">
        <v>9000</v>
      </c>
      <c r="F78" s="12">
        <v>9000</v>
      </c>
      <c r="G78" s="12">
        <v>9000</v>
      </c>
      <c r="H78" s="14">
        <f t="shared" si="22"/>
        <v>100</v>
      </c>
      <c r="I78" s="15">
        <v>10</v>
      </c>
      <c r="J78" s="14">
        <f t="shared" si="23"/>
        <v>111.11111111111111</v>
      </c>
      <c r="K78" s="16">
        <v>272125</v>
      </c>
      <c r="L78" s="16">
        <v>276481.77</v>
      </c>
      <c r="M78" s="16">
        <v>276481.77</v>
      </c>
      <c r="N78" s="14">
        <f t="shared" si="24"/>
        <v>100</v>
      </c>
    </row>
    <row r="79" spans="1:17" ht="50.1" customHeight="1" x14ac:dyDescent="0.2">
      <c r="A79" s="10" t="s">
        <v>84</v>
      </c>
      <c r="B79" s="11" t="s">
        <v>30</v>
      </c>
      <c r="C79" s="30" t="s">
        <v>83</v>
      </c>
      <c r="D79" s="19"/>
      <c r="E79" s="12">
        <v>11700</v>
      </c>
      <c r="F79" s="12">
        <v>11700</v>
      </c>
      <c r="G79" s="12">
        <v>11700</v>
      </c>
      <c r="H79" s="14">
        <f t="shared" si="22"/>
        <v>100</v>
      </c>
      <c r="I79" s="15">
        <v>10</v>
      </c>
      <c r="J79" s="14">
        <f t="shared" si="23"/>
        <v>111.11111111111111</v>
      </c>
      <c r="K79" s="16">
        <v>453541</v>
      </c>
      <c r="L79" s="16">
        <v>460802.27</v>
      </c>
      <c r="M79" s="16">
        <v>460802.27</v>
      </c>
      <c r="N79" s="14">
        <f t="shared" si="24"/>
        <v>100</v>
      </c>
    </row>
    <row r="80" spans="1:17" ht="30" customHeight="1" x14ac:dyDescent="0.2">
      <c r="A80" s="10" t="s">
        <v>85</v>
      </c>
      <c r="B80" s="11" t="s">
        <v>86</v>
      </c>
      <c r="C80" s="11"/>
      <c r="D80" s="19"/>
      <c r="E80" s="12">
        <v>140</v>
      </c>
      <c r="F80" s="12">
        <v>140</v>
      </c>
      <c r="G80" s="12">
        <v>140</v>
      </c>
      <c r="H80" s="14">
        <f t="shared" si="22"/>
        <v>100</v>
      </c>
      <c r="I80" s="15">
        <v>10</v>
      </c>
      <c r="J80" s="14">
        <f t="shared" si="23"/>
        <v>111.11111111111111</v>
      </c>
      <c r="K80" s="16">
        <v>10922765</v>
      </c>
      <c r="L80" s="16">
        <v>11097640.33</v>
      </c>
      <c r="M80" s="16">
        <v>11097640.33</v>
      </c>
      <c r="N80" s="14">
        <f t="shared" si="24"/>
        <v>100</v>
      </c>
    </row>
    <row r="81" spans="1:14" ht="70.5" customHeight="1" x14ac:dyDescent="0.2">
      <c r="A81" s="10" t="s">
        <v>87</v>
      </c>
      <c r="B81" s="30" t="s">
        <v>88</v>
      </c>
      <c r="C81" s="11"/>
      <c r="D81" s="19"/>
      <c r="E81" s="12">
        <v>100</v>
      </c>
      <c r="F81" s="12">
        <v>100</v>
      </c>
      <c r="G81" s="12">
        <v>100</v>
      </c>
      <c r="H81" s="14">
        <f t="shared" si="22"/>
        <v>100</v>
      </c>
      <c r="I81" s="15">
        <v>10</v>
      </c>
      <c r="J81" s="14">
        <f t="shared" si="23"/>
        <v>111.11111111111111</v>
      </c>
      <c r="K81" s="16">
        <v>100900</v>
      </c>
      <c r="L81" s="16">
        <v>102515.43</v>
      </c>
      <c r="M81" s="16">
        <v>102515.43</v>
      </c>
      <c r="N81" s="14">
        <f t="shared" si="24"/>
        <v>100</v>
      </c>
    </row>
    <row r="82" spans="1:14" ht="61.5" customHeight="1" x14ac:dyDescent="0.2">
      <c r="A82" s="10" t="s">
        <v>87</v>
      </c>
      <c r="B82" s="30" t="s">
        <v>89</v>
      </c>
      <c r="C82" s="11"/>
      <c r="D82" s="19"/>
      <c r="E82" s="12">
        <v>1200</v>
      </c>
      <c r="F82" s="12">
        <v>1200</v>
      </c>
      <c r="G82" s="12">
        <v>1200</v>
      </c>
      <c r="H82" s="14">
        <f t="shared" si="22"/>
        <v>100</v>
      </c>
      <c r="I82" s="15">
        <v>15</v>
      </c>
      <c r="J82" s="14">
        <f t="shared" si="23"/>
        <v>117.64705882352942</v>
      </c>
      <c r="K82" s="16">
        <v>1210799</v>
      </c>
      <c r="L82" s="16">
        <v>1230184.1000000001</v>
      </c>
      <c r="M82" s="16">
        <v>1230184.1000000001</v>
      </c>
      <c r="N82" s="14">
        <f t="shared" si="24"/>
        <v>100</v>
      </c>
    </row>
    <row r="83" spans="1:14" ht="30" customHeight="1" x14ac:dyDescent="0.2">
      <c r="A83" s="10" t="s">
        <v>90</v>
      </c>
      <c r="B83" s="11" t="s">
        <v>86</v>
      </c>
      <c r="C83" s="11"/>
      <c r="D83" s="19"/>
      <c r="E83" s="12">
        <v>5</v>
      </c>
      <c r="F83" s="12">
        <v>5</v>
      </c>
      <c r="G83" s="12">
        <v>5</v>
      </c>
      <c r="H83" s="14">
        <f t="shared" si="22"/>
        <v>100</v>
      </c>
      <c r="I83" s="15">
        <v>10</v>
      </c>
      <c r="J83" s="14">
        <f t="shared" si="23"/>
        <v>111.11111111111111</v>
      </c>
      <c r="K83" s="16">
        <v>1054805</v>
      </c>
      <c r="L83" s="16">
        <v>1071692.6100000001</v>
      </c>
      <c r="M83" s="16">
        <v>1071692.6100000001</v>
      </c>
      <c r="N83" s="14">
        <f t="shared" si="24"/>
        <v>100</v>
      </c>
    </row>
    <row r="84" spans="1:14" ht="118.5" customHeight="1" x14ac:dyDescent="0.2">
      <c r="A84" s="10" t="s">
        <v>91</v>
      </c>
      <c r="B84" s="11" t="s">
        <v>86</v>
      </c>
      <c r="C84" s="11"/>
      <c r="D84" s="19"/>
      <c r="E84" s="12">
        <v>10</v>
      </c>
      <c r="F84" s="12">
        <v>10</v>
      </c>
      <c r="G84" s="12">
        <v>10</v>
      </c>
      <c r="H84" s="14">
        <f t="shared" si="22"/>
        <v>100</v>
      </c>
      <c r="I84" s="15">
        <v>10</v>
      </c>
      <c r="J84" s="14">
        <f t="shared" si="23"/>
        <v>111.11111111111111</v>
      </c>
      <c r="K84" s="16">
        <v>194375</v>
      </c>
      <c r="L84" s="16">
        <v>197486.95</v>
      </c>
      <c r="M84" s="16">
        <v>197486.95</v>
      </c>
      <c r="N84" s="14">
        <f t="shared" si="24"/>
        <v>100</v>
      </c>
    </row>
    <row r="85" spans="1:14" ht="20.100000000000001" customHeight="1" x14ac:dyDescent="0.2">
      <c r="A85" s="33" t="s">
        <v>92</v>
      </c>
      <c r="B85" s="34"/>
      <c r="C85" s="34"/>
      <c r="D85" s="34"/>
      <c r="E85" s="34"/>
      <c r="F85" s="34"/>
      <c r="G85" s="34"/>
      <c r="H85" s="21"/>
      <c r="I85" s="21"/>
      <c r="J85" s="21"/>
      <c r="K85" s="22">
        <f>SUM(K76:K84)</f>
        <v>25958500</v>
      </c>
      <c r="L85" s="22">
        <f t="shared" ref="L85:M85" si="25">SUM(L76:L84)</f>
        <v>26374099.999999996</v>
      </c>
      <c r="M85" s="22">
        <f t="shared" si="25"/>
        <v>26374099.999999996</v>
      </c>
      <c r="N85" s="23">
        <f t="shared" si="24"/>
        <v>100</v>
      </c>
    </row>
    <row r="86" spans="1:14" ht="30" customHeight="1" x14ac:dyDescent="0.2">
      <c r="A86" s="37" t="s">
        <v>93</v>
      </c>
      <c r="B86" s="38"/>
      <c r="C86" s="38"/>
      <c r="D86" s="38"/>
      <c r="E86" s="38"/>
      <c r="F86" s="38"/>
      <c r="G86" s="38"/>
      <c r="H86" s="38"/>
      <c r="I86" s="39"/>
      <c r="J86" s="6"/>
      <c r="K86" s="7">
        <f>SUM(K95)</f>
        <v>13580000</v>
      </c>
      <c r="L86" s="7">
        <f t="shared" ref="L86:M86" si="26">SUM(L95)</f>
        <v>14405752.6</v>
      </c>
      <c r="M86" s="7">
        <f t="shared" si="26"/>
        <v>14405752.6</v>
      </c>
      <c r="N86" s="8">
        <f>IFERROR(M86/L86*100,"-")</f>
        <v>100</v>
      </c>
    </row>
    <row r="87" spans="1:14" ht="20.100000000000001" customHeight="1" x14ac:dyDescent="0.2">
      <c r="A87" s="35" t="s">
        <v>94</v>
      </c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1:14" ht="39" x14ac:dyDescent="0.2">
      <c r="A88" s="10" t="s">
        <v>95</v>
      </c>
      <c r="B88" s="30" t="s">
        <v>96</v>
      </c>
      <c r="C88" s="11"/>
      <c r="D88" s="11"/>
      <c r="E88" s="12">
        <v>9537</v>
      </c>
      <c r="F88" s="12">
        <v>9537</v>
      </c>
      <c r="G88" s="12">
        <v>9639</v>
      </c>
      <c r="H88" s="14">
        <f t="shared" ref="H88:H94" si="27">IFERROR(G88/F88*100,"-")</f>
        <v>101.06951871657755</v>
      </c>
      <c r="I88" s="15">
        <v>5</v>
      </c>
      <c r="J88" s="14">
        <f t="shared" ref="J88:J94" si="28">IFERROR(G88/(F88*(100-I88)/100)*100,"-")</f>
        <v>106.38896707008163</v>
      </c>
      <c r="K88" s="16">
        <v>5120443</v>
      </c>
      <c r="L88" s="16">
        <v>5431799.3399999999</v>
      </c>
      <c r="M88" s="16">
        <v>5431799.3399999999</v>
      </c>
      <c r="N88" s="14">
        <f t="shared" ref="N88:N95" si="29">IFERROR(M88/L88*100,"-")</f>
        <v>100</v>
      </c>
    </row>
    <row r="89" spans="1:14" ht="68.25" x14ac:dyDescent="0.2">
      <c r="A89" s="10" t="s">
        <v>95</v>
      </c>
      <c r="B89" s="30" t="s">
        <v>97</v>
      </c>
      <c r="C89" s="11"/>
      <c r="D89" s="19"/>
      <c r="E89" s="12">
        <v>2</v>
      </c>
      <c r="F89" s="12">
        <v>2</v>
      </c>
      <c r="G89" s="12">
        <v>2</v>
      </c>
      <c r="H89" s="14">
        <f t="shared" si="27"/>
        <v>100</v>
      </c>
      <c r="I89" s="15">
        <v>0</v>
      </c>
      <c r="J89" s="14">
        <f t="shared" si="28"/>
        <v>100</v>
      </c>
      <c r="K89" s="16">
        <v>1488135</v>
      </c>
      <c r="L89" s="16">
        <v>1578623.32</v>
      </c>
      <c r="M89" s="16">
        <v>1578623.32</v>
      </c>
      <c r="N89" s="14">
        <f t="shared" si="29"/>
        <v>100</v>
      </c>
    </row>
    <row r="90" spans="1:14" ht="39" x14ac:dyDescent="0.2">
      <c r="A90" s="10" t="s">
        <v>95</v>
      </c>
      <c r="B90" s="30" t="s">
        <v>98</v>
      </c>
      <c r="C90" s="11"/>
      <c r="D90" s="19"/>
      <c r="E90" s="12">
        <v>3</v>
      </c>
      <c r="F90" s="12">
        <v>3</v>
      </c>
      <c r="G90" s="12">
        <v>3</v>
      </c>
      <c r="H90" s="14">
        <f t="shared" si="27"/>
        <v>100</v>
      </c>
      <c r="I90" s="15">
        <v>0</v>
      </c>
      <c r="J90" s="14">
        <f t="shared" si="28"/>
        <v>100</v>
      </c>
      <c r="K90" s="16">
        <v>2117121</v>
      </c>
      <c r="L90" s="16">
        <v>2245855.77</v>
      </c>
      <c r="M90" s="16">
        <v>2245855.77</v>
      </c>
      <c r="N90" s="14">
        <f t="shared" si="29"/>
        <v>100</v>
      </c>
    </row>
    <row r="91" spans="1:14" ht="33.75" x14ac:dyDescent="0.2">
      <c r="A91" s="10" t="s">
        <v>99</v>
      </c>
      <c r="B91" s="30" t="s">
        <v>100</v>
      </c>
      <c r="C91" s="11"/>
      <c r="D91" s="19"/>
      <c r="E91" s="12">
        <v>9</v>
      </c>
      <c r="F91" s="12">
        <v>9</v>
      </c>
      <c r="G91" s="12">
        <v>9</v>
      </c>
      <c r="H91" s="14">
        <f t="shared" si="27"/>
        <v>100</v>
      </c>
      <c r="I91" s="15">
        <v>0</v>
      </c>
      <c r="J91" s="14">
        <f t="shared" si="28"/>
        <v>100</v>
      </c>
      <c r="K91" s="16">
        <v>2327286</v>
      </c>
      <c r="L91" s="16">
        <v>2468800.17</v>
      </c>
      <c r="M91" s="16">
        <v>2468800.17</v>
      </c>
      <c r="N91" s="14">
        <f t="shared" si="29"/>
        <v>100</v>
      </c>
    </row>
    <row r="92" spans="1:14" ht="39" x14ac:dyDescent="0.2">
      <c r="A92" s="10" t="s">
        <v>99</v>
      </c>
      <c r="B92" s="30" t="s">
        <v>101</v>
      </c>
      <c r="C92" s="11"/>
      <c r="D92" s="19"/>
      <c r="E92" s="12">
        <v>4</v>
      </c>
      <c r="F92" s="12">
        <v>4</v>
      </c>
      <c r="G92" s="12">
        <v>4</v>
      </c>
      <c r="H92" s="14">
        <f t="shared" si="27"/>
        <v>100</v>
      </c>
      <c r="I92" s="15">
        <v>0</v>
      </c>
      <c r="J92" s="14">
        <f t="shared" si="28"/>
        <v>100</v>
      </c>
      <c r="K92" s="16">
        <v>932246</v>
      </c>
      <c r="L92" s="16">
        <v>988932.64</v>
      </c>
      <c r="M92" s="16">
        <v>988932.64</v>
      </c>
      <c r="N92" s="14">
        <f t="shared" si="29"/>
        <v>100</v>
      </c>
    </row>
    <row r="93" spans="1:14" ht="34.5" customHeight="1" x14ac:dyDescent="0.2">
      <c r="A93" s="10" t="s">
        <v>102</v>
      </c>
      <c r="B93" s="30" t="s">
        <v>100</v>
      </c>
      <c r="C93" s="11"/>
      <c r="D93" s="19"/>
      <c r="E93" s="12">
        <v>4</v>
      </c>
      <c r="F93" s="12">
        <v>4</v>
      </c>
      <c r="G93" s="12">
        <v>4</v>
      </c>
      <c r="H93" s="14">
        <f t="shared" si="27"/>
        <v>100</v>
      </c>
      <c r="I93" s="15">
        <v>0</v>
      </c>
      <c r="J93" s="14">
        <f t="shared" si="28"/>
        <v>100</v>
      </c>
      <c r="K93" s="16">
        <v>932245</v>
      </c>
      <c r="L93" s="16">
        <v>988931.58</v>
      </c>
      <c r="M93" s="16">
        <v>988931.58</v>
      </c>
      <c r="N93" s="14">
        <f t="shared" si="29"/>
        <v>100</v>
      </c>
    </row>
    <row r="94" spans="1:14" ht="39" x14ac:dyDescent="0.2">
      <c r="A94" s="10" t="s">
        <v>103</v>
      </c>
      <c r="B94" s="30" t="s">
        <v>98</v>
      </c>
      <c r="C94" s="11"/>
      <c r="D94" s="19"/>
      <c r="E94" s="12">
        <v>6</v>
      </c>
      <c r="F94" s="12">
        <v>6</v>
      </c>
      <c r="G94" s="12">
        <v>6</v>
      </c>
      <c r="H94" s="14">
        <f t="shared" si="27"/>
        <v>100</v>
      </c>
      <c r="I94" s="15">
        <v>0</v>
      </c>
      <c r="J94" s="14">
        <f t="shared" si="28"/>
        <v>100</v>
      </c>
      <c r="K94" s="16">
        <v>662524</v>
      </c>
      <c r="L94" s="16">
        <v>702809.78</v>
      </c>
      <c r="M94" s="16">
        <v>702809.78</v>
      </c>
      <c r="N94" s="14">
        <f t="shared" si="29"/>
        <v>100</v>
      </c>
    </row>
    <row r="95" spans="1:14" ht="20.100000000000001" customHeight="1" x14ac:dyDescent="0.2">
      <c r="A95" s="33" t="s">
        <v>104</v>
      </c>
      <c r="B95" s="34"/>
      <c r="C95" s="34"/>
      <c r="D95" s="34"/>
      <c r="E95" s="34"/>
      <c r="F95" s="34"/>
      <c r="G95" s="34"/>
      <c r="H95" s="21"/>
      <c r="I95" s="21"/>
      <c r="J95" s="21"/>
      <c r="K95" s="22">
        <f>SUM(K88:K94)</f>
        <v>13580000</v>
      </c>
      <c r="L95" s="22">
        <f t="shared" ref="L95:M95" si="30">SUM(L88:L94)</f>
        <v>14405752.6</v>
      </c>
      <c r="M95" s="22">
        <f t="shared" si="30"/>
        <v>14405752.6</v>
      </c>
      <c r="N95" s="23">
        <f t="shared" si="29"/>
        <v>100</v>
      </c>
    </row>
    <row r="98" spans="11:13" x14ac:dyDescent="0.2">
      <c r="K98" s="31"/>
      <c r="L98" s="31"/>
      <c r="M98" s="31"/>
    </row>
    <row r="99" spans="11:13" x14ac:dyDescent="0.2">
      <c r="K99" s="32"/>
      <c r="L99" s="32"/>
      <c r="M99" s="32"/>
    </row>
  </sheetData>
  <mergeCells count="27">
    <mergeCell ref="A37:N37"/>
    <mergeCell ref="A2:N2"/>
    <mergeCell ref="A3:N3"/>
    <mergeCell ref="A4:N4"/>
    <mergeCell ref="A5:A6"/>
    <mergeCell ref="B5:B6"/>
    <mergeCell ref="C5:C6"/>
    <mergeCell ref="D5:D6"/>
    <mergeCell ref="E5:J5"/>
    <mergeCell ref="K5:N5"/>
    <mergeCell ref="A8:I8"/>
    <mergeCell ref="A9:N9"/>
    <mergeCell ref="A24:G24"/>
    <mergeCell ref="A25:N25"/>
    <mergeCell ref="A36:G36"/>
    <mergeCell ref="A95:G95"/>
    <mergeCell ref="A45:G45"/>
    <mergeCell ref="A46:N46"/>
    <mergeCell ref="A63:G63"/>
    <mergeCell ref="A64:I64"/>
    <mergeCell ref="A65:N65"/>
    <mergeCell ref="A73:G73"/>
    <mergeCell ref="A74:I74"/>
    <mergeCell ref="A75:N75"/>
    <mergeCell ref="A85:G85"/>
    <mergeCell ref="A86:I86"/>
    <mergeCell ref="A87:N87"/>
  </mergeCells>
  <dataValidations count="3">
    <dataValidation type="list" allowBlank="1" showInputMessage="1" showErrorMessage="1" sqref="B30 B56 B52">
      <formula1>$B$8:$B$8</formula1>
    </dataValidation>
    <dataValidation type="list" allowBlank="1" showInputMessage="1" showErrorMessage="1" sqref="C30 C56 C52">
      <formula1>$C$4:$C$6</formula1>
    </dataValidation>
    <dataValidation type="list" allowBlank="1" showInputMessage="1" showErrorMessage="1" sqref="D30 D56 D52">
      <formula1>$D$7:$D$9</formula1>
    </dataValidation>
  </dataValidations>
  <pageMargins left="0.19685039370078741" right="0.19685039370078741" top="3.937007874015748E-2" bottom="3.937007874015748E-2" header="0.31496062992125984" footer="0.31496062992125984"/>
  <pageSetup paperSize="9" scale="54" fitToHeight="0" orientation="portrait" r:id="rId1"/>
  <rowBreaks count="2" manualBreakCount="2">
    <brk id="36" max="10" man="1"/>
    <brk id="68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Н.А.</dc:creator>
  <cp:lastModifiedBy>Тарасов А.В.</cp:lastModifiedBy>
  <dcterms:created xsi:type="dcterms:W3CDTF">2023-02-28T13:46:13Z</dcterms:created>
  <dcterms:modified xsi:type="dcterms:W3CDTF">2023-03-01T06:43:07Z</dcterms:modified>
</cp:coreProperties>
</file>